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Маршруты" sheetId="1" r:id="rId1"/>
    <sheet name="Рейтинг" sheetId="2" r:id="rId2"/>
  </sheets>
  <definedNames>
    <definedName name="K_WINTER">'Маршруты'!$E$2</definedName>
    <definedName name="K_CRIMEA">'Маршруты'!$E$3</definedName>
  </definedNames>
  <calcPr fullCalcOnLoad="1"/>
</workbook>
</file>

<file path=xl/sharedStrings.xml><?xml version="1.0" encoding="utf-8"?>
<sst xmlns="http://schemas.openxmlformats.org/spreadsheetml/2006/main" count="432" uniqueCount="148">
  <si>
    <t>Скосырский Антон</t>
  </si>
  <si>
    <t>Иванченко Андрей</t>
  </si>
  <si>
    <t>Трезубец (В-З), траверс, 2Б</t>
  </si>
  <si>
    <t>Корзюк Кирилл</t>
  </si>
  <si>
    <t>Варшавы-Селлы, траверс, 3А</t>
  </si>
  <si>
    <t>Неделько Ростислав</t>
  </si>
  <si>
    <t>Уарч-Кая, Сюрприз, 1Б</t>
  </si>
  <si>
    <t>Урал (В), по С стене через седловину, 4А</t>
  </si>
  <si>
    <t>Волков Михаил</t>
  </si>
  <si>
    <t>Парагельмен, по центру, 3Б</t>
  </si>
  <si>
    <t>Купол, по кулуару с З, 1Б</t>
  </si>
  <si>
    <t>для зимних маршрутов</t>
  </si>
  <si>
    <t>для крымских маршрутов</t>
  </si>
  <si>
    <t>Осень</t>
  </si>
  <si>
    <t>Морчека, Классика, 5Б</t>
  </si>
  <si>
    <t>Малый Кильсе-Бурун, Коля-Толя, 3Б</t>
  </si>
  <si>
    <t>Период</t>
  </si>
  <si>
    <t>Весна</t>
  </si>
  <si>
    <t>Парагельмен, по Л кф. Ц части, 2Б</t>
  </si>
  <si>
    <t>Борисихин Алексей</t>
  </si>
  <si>
    <t>Баллы за маршрут = к.с.; коэффициенты:</t>
  </si>
  <si>
    <t>Назаренко Екатерина</t>
  </si>
  <si>
    <t>Гришина Евгения</t>
  </si>
  <si>
    <t>Сусарин Роман</t>
  </si>
  <si>
    <t>Панков Максим</t>
  </si>
  <si>
    <t>Дата</t>
  </si>
  <si>
    <t>Ляпунов Роман</t>
  </si>
  <si>
    <t>Ширнин Александр</t>
  </si>
  <si>
    <t>Атнеева Виктория</t>
  </si>
  <si>
    <t>Карпов Анатолий</t>
  </si>
  <si>
    <t>Гидан, по ЮВ гребню, 2А</t>
  </si>
  <si>
    <t>Осьмина Кира</t>
  </si>
  <si>
    <t>Фишт (С), по центру З стены через бастион, 6Аз</t>
  </si>
  <si>
    <t>Форосский Кант, Рыжий угол, 5А</t>
  </si>
  <si>
    <t>Кызылташ, с пер. Учитель, 3А</t>
  </si>
  <si>
    <t>Зима</t>
  </si>
  <si>
    <t>Доломиты (Ц), по З стене, 4Б</t>
  </si>
  <si>
    <t>Бикчурин Рустам</t>
  </si>
  <si>
    <t>Виа-Тау, по Ю гребню, 2Б</t>
  </si>
  <si>
    <t>Пеньков Александр</t>
  </si>
  <si>
    <t>Поселяничев Илья</t>
  </si>
  <si>
    <t>Тарасова Вера</t>
  </si>
  <si>
    <t>Маршрут</t>
  </si>
  <si>
    <t>Синюшин Николай</t>
  </si>
  <si>
    <t>Мартынова Полина</t>
  </si>
  <si>
    <t>Чистяков Сергей</t>
  </si>
  <si>
    <t>Шаферова Мария</t>
  </si>
  <si>
    <t>Мшатка-Кая, кф. Филатовой, 3Б</t>
  </si>
  <si>
    <t>Укю, по ЮВ гребню, 2А</t>
  </si>
  <si>
    <t>Башхаауз, по С гребню, 3А</t>
  </si>
  <si>
    <t>Думала (Гл.), по СЗ гребню-склону, 3Б</t>
  </si>
  <si>
    <t>Горбунов Андрей</t>
  </si>
  <si>
    <t>Ямчук Дмитрий</t>
  </si>
  <si>
    <t>Шевченко Петр</t>
  </si>
  <si>
    <t>Барабанов Геннадий</t>
  </si>
  <si>
    <t>Лето</t>
  </si>
  <si>
    <t>Зайцев Григорий</t>
  </si>
  <si>
    <t>Некрасова Раиса</t>
  </si>
  <si>
    <t>Мшатка-Кая, Ухо, 4А</t>
  </si>
  <si>
    <t>Архимеда, по СЗ гребню, 2Б</t>
  </si>
  <si>
    <t>Узункол, по С гребню, 2Б</t>
  </si>
  <si>
    <t>Форосский Кант, Междуромбие, 5Б</t>
  </si>
  <si>
    <t>Кирпичев Николай</t>
  </si>
  <si>
    <t>Кравец Константин</t>
  </si>
  <si>
    <t>Рейтинг по итогам 2010 года</t>
  </si>
  <si>
    <t>Маршруты 2010 года</t>
  </si>
  <si>
    <t>Бубликов Виктор</t>
  </si>
  <si>
    <t>Трезубец (3), по З гребню, 1Б</t>
  </si>
  <si>
    <t>Янцевич Анатолий</t>
  </si>
  <si>
    <t>Байкова Ида</t>
  </si>
  <si>
    <t>Эльбрус (З), классика, 2А</t>
  </si>
  <si>
    <t>Ашихин Дмитрий</t>
  </si>
  <si>
    <t>Сатанин Андрей</t>
  </si>
  <si>
    <t>Доломиты (С), с пер. С. Доломиты, 2А</t>
  </si>
  <si>
    <t>Кириллова Алиса</t>
  </si>
  <si>
    <t>Кызылташ, с пер. Контейнер, 1Б</t>
  </si>
  <si>
    <t>Гидан, по З гребню, 1Б</t>
  </si>
  <si>
    <t>Брно, по Ю гребню, 1Б</t>
  </si>
  <si>
    <t>Малый Кильсе-Бурун, Копье, 5А</t>
  </si>
  <si>
    <t>Инченков Денис</t>
  </si>
  <si>
    <t>Киреев Евгений</t>
  </si>
  <si>
    <t>Мшатка-Кая, Вилка правый, 2Б</t>
  </si>
  <si>
    <t>Кильсе-Бурун, Классика, 4Б</t>
  </si>
  <si>
    <t>Койавган, по В гребню, 3А</t>
  </si>
  <si>
    <t>Баллы</t>
  </si>
  <si>
    <t>Морчека, Труба, 5А</t>
  </si>
  <si>
    <t>Поляков Виктор</t>
  </si>
  <si>
    <t>Мырды (З-В), с пер. Ложный Мырды, 2А</t>
  </si>
  <si>
    <t>Уарч-Кая, Карнавал, 4А</t>
  </si>
  <si>
    <t>Кузьменко Александр</t>
  </si>
  <si>
    <t>Эльбрус (З), с З через жандарм Утюг, 3А</t>
  </si>
  <si>
    <t>Парфеньев Евгений</t>
  </si>
  <si>
    <t>Ершов Виктор</t>
  </si>
  <si>
    <t>Урал (М), по В гребню, 3Б</t>
  </si>
  <si>
    <t>Состав участников</t>
  </si>
  <si>
    <t>Корчагина Дарья</t>
  </si>
  <si>
    <t>Купол, по СЗ склону, 2Б</t>
  </si>
  <si>
    <t>Иконникова Ксения</t>
  </si>
  <si>
    <t>Шепелев Дмитрий</t>
  </si>
  <si>
    <t>Ганжа Иван</t>
  </si>
  <si>
    <t>Мырды (В), по В гребню, 1Б</t>
  </si>
  <si>
    <t>Кочнева Ксения</t>
  </si>
  <si>
    <t>Остапенко Алексей</t>
  </si>
  <si>
    <t>Мшатка-Кая, Вилка левый, 3А</t>
  </si>
  <si>
    <t>Трунин Вячеслав</t>
  </si>
  <si>
    <t>Генералова Наталья</t>
  </si>
  <si>
    <t>Тысячелетия Ярославля, по С гребню, 2А</t>
  </si>
  <si>
    <t>Кильсе-Бурун, Три сосны, 2Б</t>
  </si>
  <si>
    <t>Беркович Юлий</t>
  </si>
  <si>
    <t>Трезубец (З-В), траверс, 2Б</t>
  </si>
  <si>
    <t>Метлицкая Дарья</t>
  </si>
  <si>
    <t>Багова Ирина</t>
  </si>
  <si>
    <t>Архимеда, по В гребню, 3А</t>
  </si>
  <si>
    <t>Корнилин Тимофей</t>
  </si>
  <si>
    <t>Машенин Андрей</t>
  </si>
  <si>
    <t>Караташ, по З кулуару с л. Пр. Актру, 2Б</t>
  </si>
  <si>
    <t>Криводуб Вячеслав</t>
  </si>
  <si>
    <t>Караташ, с л. М. Актру, 2А</t>
  </si>
  <si>
    <t>Франкевич Анна</t>
  </si>
  <si>
    <t>Синицкий Борис</t>
  </si>
  <si>
    <t>Сторожева Ирина</t>
  </si>
  <si>
    <t>Итого</t>
  </si>
  <si>
    <t>Форосский Кант, Семерка, 5А</t>
  </si>
  <si>
    <t>Петров Андрей</t>
  </si>
  <si>
    <t>Елагина Анастасия</t>
  </si>
  <si>
    <t>Гришин Юрий</t>
  </si>
  <si>
    <t>Каунова Наталья</t>
  </si>
  <si>
    <t>Доломиты (С), по правому кф. З стены, 4А</t>
  </si>
  <si>
    <t>Нуждин Юрий</t>
  </si>
  <si>
    <t>Аникин Константин</t>
  </si>
  <si>
    <t>Курмутау (Курмычи), по З гребню, 1Бз</t>
  </si>
  <si>
    <t>Русаков Михаил</t>
  </si>
  <si>
    <t>Мершин Александр</t>
  </si>
  <si>
    <t>Орлов Владимир</t>
  </si>
  <si>
    <t>Зуева Татьяна</t>
  </si>
  <si>
    <t>Зудихин Евгений</t>
  </si>
  <si>
    <t>40-летия ТАССР, с пер. Ю. Доломиты, 1Б</t>
  </si>
  <si>
    <t>Гурьев Кирилл</t>
  </si>
  <si>
    <t>Синегуб Ольга</t>
  </si>
  <si>
    <t>Чат-баши, по С кф, 3А</t>
  </si>
  <si>
    <t>Барабанова Ольга</t>
  </si>
  <si>
    <t>Березовский Денис</t>
  </si>
  <si>
    <t>Кругозор Мырды, по С гребню, 2А</t>
  </si>
  <si>
    <t>Кибаль Александр</t>
  </si>
  <si>
    <t>Волков Кирилл</t>
  </si>
  <si>
    <t>Котко Алексей</t>
  </si>
  <si>
    <t>Чат-баши, по С ребру, 3Б</t>
  </si>
  <si>
    <t>Воробьев Александр</t>
  </si>
</sst>
</file>

<file path=xl/styles.xml><?xml version="1.0" encoding="utf-8"?>
<styleSheet xmlns="http://schemas.openxmlformats.org/spreadsheetml/2006/main">
  <numFmts count="1">
    <numFmt numFmtId="165" formatCode="m/d/yyyy;@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center" wrapText="1"/>
    </xf>
    <xf numFmtId="165" fontId="0" fillId="0" borderId="4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7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0" fillId="2" borderId="2" xfId="0" applyNumberFormat="1" applyFont="1" applyFill="1" applyBorder="1" applyAlignment="1">
      <alignment horizontal="left" wrapText="1"/>
    </xf>
    <xf numFmtId="0" fontId="0" fillId="2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99CC00"/>
      <rgbColor rgb="00339966"/>
      <rgbColor rgb="00FFFF99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7.140625" defaultRowHeight="12.75" customHeight="1"/>
  <cols>
    <col min="1" max="1" width="12.57421875" style="0" customWidth="1"/>
    <col min="2" max="2" width="11.8515625" style="0" customWidth="1"/>
    <col min="3" max="3" width="44.140625" style="0" customWidth="1"/>
    <col min="4" max="4" width="27.7109375" style="0" customWidth="1"/>
    <col min="5" max="5" width="11.421875" style="0" customWidth="1"/>
    <col min="6" max="20" width="17.140625" style="0" customWidth="1"/>
  </cols>
  <sheetData>
    <row r="1" spans="1:5" ht="15.75">
      <c r="A1" s="1" t="s">
        <v>65</v>
      </c>
      <c r="B1" s="2"/>
      <c r="C1" s="2"/>
      <c r="D1" s="2"/>
      <c r="E1" s="2"/>
    </row>
    <row r="2" spans="1:5" ht="12.75" customHeight="1">
      <c r="A2" s="3" t="s">
        <v>20</v>
      </c>
      <c r="B2" s="3"/>
      <c r="C2" s="3"/>
      <c r="D2" s="4" t="s">
        <v>11</v>
      </c>
      <c r="E2" s="4">
        <v>1.25</v>
      </c>
    </row>
    <row r="3" spans="4:5" ht="12.75" customHeight="1">
      <c r="D3" s="4" t="s">
        <v>12</v>
      </c>
      <c r="E3" s="4">
        <v>0.75</v>
      </c>
    </row>
    <row r="4" spans="1:5" ht="12.75" customHeight="1">
      <c r="A4" s="5"/>
      <c r="B4" s="6"/>
      <c r="C4" s="6"/>
      <c r="D4" s="6"/>
      <c r="E4" s="6"/>
    </row>
    <row r="5" spans="1:6" ht="12.75" customHeight="1">
      <c r="A5" s="7" t="s">
        <v>16</v>
      </c>
      <c r="B5" s="7" t="s">
        <v>25</v>
      </c>
      <c r="C5" s="7" t="s">
        <v>42</v>
      </c>
      <c r="D5" s="7" t="s">
        <v>94</v>
      </c>
      <c r="E5" s="7" t="s">
        <v>84</v>
      </c>
      <c r="F5" s="8"/>
    </row>
    <row r="6" spans="1:6" ht="25.5">
      <c r="A6" s="9" t="s">
        <v>35</v>
      </c>
      <c r="B6" s="10">
        <v>40196</v>
      </c>
      <c r="C6" s="11" t="s">
        <v>32</v>
      </c>
      <c r="D6" s="11" t="s">
        <v>8</v>
      </c>
      <c r="E6" s="11">
        <f>6*K_WINTER</f>
      </c>
      <c r="F6" s="8"/>
    </row>
    <row r="7" spans="1:6" ht="12.75" customHeight="1">
      <c r="A7" s="12"/>
      <c r="B7" s="13"/>
      <c r="C7" s="13"/>
      <c r="D7" s="13" t="s">
        <v>72</v>
      </c>
      <c r="E7" s="13"/>
      <c r="F7" s="8"/>
    </row>
    <row r="8" spans="1:6" ht="12.75" customHeight="1">
      <c r="A8" s="14"/>
      <c r="B8" s="15">
        <v>40233</v>
      </c>
      <c r="C8" s="16" t="s">
        <v>130</v>
      </c>
      <c r="D8" s="16" t="s">
        <v>63</v>
      </c>
      <c r="E8" s="16">
        <f>1.5*K_WINTER</f>
      </c>
      <c r="F8" s="8"/>
    </row>
    <row r="9" spans="1:6" ht="12.75" customHeight="1">
      <c r="A9" s="9" t="s">
        <v>17</v>
      </c>
      <c r="B9" s="15">
        <v>40299</v>
      </c>
      <c r="C9" s="16" t="s">
        <v>88</v>
      </c>
      <c r="D9" s="16" t="s">
        <v>98</v>
      </c>
      <c r="E9" s="16">
        <f>4*K_CRIMEA</f>
      </c>
      <c r="F9" s="8"/>
    </row>
    <row r="10" spans="1:6" ht="12.75" customHeight="1">
      <c r="A10" s="12"/>
      <c r="B10" s="15">
        <v>40299</v>
      </c>
      <c r="C10" s="16" t="s">
        <v>82</v>
      </c>
      <c r="D10" s="16" t="s">
        <v>98</v>
      </c>
      <c r="E10" s="16">
        <f>4.5*K_CRIMEA</f>
      </c>
      <c r="F10" s="8"/>
    </row>
    <row r="11" spans="1:6" ht="12.75" customHeight="1">
      <c r="A11" s="17"/>
      <c r="B11" s="10">
        <v>40302</v>
      </c>
      <c r="C11" s="11" t="s">
        <v>47</v>
      </c>
      <c r="D11" s="11" t="s">
        <v>40</v>
      </c>
      <c r="E11" s="11">
        <f>3.5*K_CRIMEA</f>
      </c>
      <c r="F11" s="8"/>
    </row>
    <row r="12" spans="1:6" ht="12.75" customHeight="1">
      <c r="A12" s="12"/>
      <c r="B12" s="17"/>
      <c r="C12" s="17"/>
      <c r="D12" s="17" t="s">
        <v>138</v>
      </c>
      <c r="E12" s="17"/>
      <c r="F12" s="8"/>
    </row>
    <row r="13" spans="1:6" ht="12.75" customHeight="1">
      <c r="A13" s="12"/>
      <c r="B13" s="17"/>
      <c r="C13" s="17"/>
      <c r="D13" s="17" t="s">
        <v>129</v>
      </c>
      <c r="E13" s="17"/>
      <c r="F13" s="8"/>
    </row>
    <row r="14" spans="1:6" ht="12.75" customHeight="1">
      <c r="A14" s="12"/>
      <c r="B14" s="17"/>
      <c r="C14" s="17"/>
      <c r="D14" s="17" t="s">
        <v>126</v>
      </c>
      <c r="E14" s="17"/>
      <c r="F14" s="8"/>
    </row>
    <row r="15" spans="1:6" ht="12.75" customHeight="1">
      <c r="A15" s="12"/>
      <c r="B15" s="17"/>
      <c r="C15" s="17"/>
      <c r="D15" s="17" t="s">
        <v>86</v>
      </c>
      <c r="E15" s="17"/>
      <c r="F15" s="8"/>
    </row>
    <row r="16" spans="1:6" ht="12.75" customHeight="1">
      <c r="A16" s="12"/>
      <c r="B16" s="13"/>
      <c r="C16" s="13"/>
      <c r="D16" s="13" t="s">
        <v>124</v>
      </c>
      <c r="E16" s="13"/>
      <c r="F16" s="8"/>
    </row>
    <row r="17" spans="1:6" ht="12.75" customHeight="1">
      <c r="A17" s="17"/>
      <c r="B17" s="15">
        <v>40302</v>
      </c>
      <c r="C17" s="16" t="s">
        <v>78</v>
      </c>
      <c r="D17" s="16" t="s">
        <v>98</v>
      </c>
      <c r="E17" s="16">
        <f>5*K_CRIMEA</f>
      </c>
      <c r="F17" s="8"/>
    </row>
    <row r="18" spans="1:6" ht="12.75" customHeight="1">
      <c r="A18" s="17"/>
      <c r="B18" s="10">
        <v>40302</v>
      </c>
      <c r="C18" s="11" t="s">
        <v>9</v>
      </c>
      <c r="D18" s="11" t="s">
        <v>8</v>
      </c>
      <c r="E18" s="11">
        <f>3.5*K_CRIMEA</f>
      </c>
      <c r="F18" s="8"/>
    </row>
    <row r="19" spans="1:6" ht="12.75" customHeight="1">
      <c r="A19" s="17"/>
      <c r="B19" s="17"/>
      <c r="C19" s="17"/>
      <c r="D19" s="17" t="s">
        <v>24</v>
      </c>
      <c r="E19" s="17"/>
      <c r="F19" s="8"/>
    </row>
    <row r="20" spans="1:6" ht="12.75" customHeight="1">
      <c r="A20" s="17"/>
      <c r="B20" s="17"/>
      <c r="C20" s="17"/>
      <c r="D20" s="17" t="s">
        <v>39</v>
      </c>
      <c r="E20" s="17"/>
      <c r="F20" s="8"/>
    </row>
    <row r="21" spans="1:6" ht="12.75" customHeight="1">
      <c r="A21" s="17"/>
      <c r="B21" s="13"/>
      <c r="C21" s="13"/>
      <c r="D21" s="13" t="s">
        <v>69</v>
      </c>
      <c r="E21" s="13"/>
      <c r="F21" s="8"/>
    </row>
    <row r="22" spans="1:6" ht="12.75" customHeight="1">
      <c r="A22" s="17"/>
      <c r="B22" s="10">
        <v>40302</v>
      </c>
      <c r="C22" s="11" t="s">
        <v>18</v>
      </c>
      <c r="D22" s="11" t="s">
        <v>147</v>
      </c>
      <c r="E22" s="11">
        <f>2.5*K_CRIMEA</f>
      </c>
      <c r="F22" s="8"/>
    </row>
    <row r="23" spans="1:6" ht="12.75" customHeight="1">
      <c r="A23" s="17"/>
      <c r="B23" s="13"/>
      <c r="C23" s="13"/>
      <c r="D23" s="13" t="s">
        <v>63</v>
      </c>
      <c r="E23" s="13"/>
      <c r="F23" s="8"/>
    </row>
    <row r="24" spans="1:6" ht="12.75" customHeight="1">
      <c r="A24" s="17"/>
      <c r="B24" s="10">
        <v>40302</v>
      </c>
      <c r="C24" s="11" t="s">
        <v>107</v>
      </c>
      <c r="D24" s="11" t="s">
        <v>101</v>
      </c>
      <c r="E24" s="11">
        <f>2.5*K_CRIMEA</f>
      </c>
      <c r="F24" s="8"/>
    </row>
    <row r="25" spans="1:6" ht="12.75" customHeight="1">
      <c r="A25" s="17"/>
      <c r="B25" s="17"/>
      <c r="C25" s="17"/>
      <c r="D25" s="17" t="s">
        <v>37</v>
      </c>
      <c r="E25" s="17"/>
      <c r="F25" s="8"/>
    </row>
    <row r="26" spans="1:6" ht="12.75" customHeight="1">
      <c r="A26" s="17"/>
      <c r="B26" s="17"/>
      <c r="C26" s="17"/>
      <c r="D26" s="17" t="s">
        <v>97</v>
      </c>
      <c r="E26" s="17"/>
      <c r="F26" s="8"/>
    </row>
    <row r="27" spans="1:6" ht="12.75" customHeight="1">
      <c r="A27" s="17"/>
      <c r="B27" s="13"/>
      <c r="C27" s="13"/>
      <c r="D27" s="13" t="s">
        <v>104</v>
      </c>
      <c r="E27" s="13"/>
      <c r="F27" s="8"/>
    </row>
    <row r="28" spans="1:6" ht="12.75" customHeight="1">
      <c r="A28" s="17"/>
      <c r="B28" s="10">
        <v>40302</v>
      </c>
      <c r="C28" s="11" t="s">
        <v>81</v>
      </c>
      <c r="D28" s="11" t="s">
        <v>133</v>
      </c>
      <c r="E28" s="11">
        <f>2.5*K_CRIMEA</f>
      </c>
      <c r="F28" s="8"/>
    </row>
    <row r="29" spans="1:6" ht="12.75" customHeight="1">
      <c r="A29" s="17"/>
      <c r="B29" s="17"/>
      <c r="C29" s="17"/>
      <c r="D29" s="17" t="s">
        <v>119</v>
      </c>
      <c r="E29" s="17"/>
      <c r="F29" s="8"/>
    </row>
    <row r="30" spans="1:6" ht="12.75" customHeight="1">
      <c r="A30" s="17"/>
      <c r="B30" s="17"/>
      <c r="C30" s="17"/>
      <c r="D30" s="17" t="s">
        <v>52</v>
      </c>
      <c r="E30" s="17"/>
      <c r="F30" s="8"/>
    </row>
    <row r="31" spans="1:6" ht="12.75" customHeight="1">
      <c r="A31" s="17"/>
      <c r="B31" s="13"/>
      <c r="C31" s="13"/>
      <c r="D31" s="13" t="s">
        <v>118</v>
      </c>
      <c r="E31" s="13"/>
      <c r="F31" s="8"/>
    </row>
    <row r="32" spans="1:6" ht="12.75" customHeight="1">
      <c r="A32" s="17"/>
      <c r="B32" s="15">
        <v>40303</v>
      </c>
      <c r="C32" s="16" t="s">
        <v>14</v>
      </c>
      <c r="D32" s="16" t="s">
        <v>98</v>
      </c>
      <c r="E32" s="16">
        <f>5.5*K_CRIMEA</f>
      </c>
      <c r="F32" s="8"/>
    </row>
    <row r="33" spans="1:6" ht="12.75" customHeight="1">
      <c r="A33" s="17"/>
      <c r="B33" s="10">
        <v>40304</v>
      </c>
      <c r="C33" s="11" t="s">
        <v>61</v>
      </c>
      <c r="D33" s="11" t="s">
        <v>29</v>
      </c>
      <c r="E33" s="11">
        <f>5.5*K_CRIMEA</f>
      </c>
      <c r="F33" s="8"/>
    </row>
    <row r="34" spans="1:6" ht="12.75" customHeight="1">
      <c r="A34" s="17"/>
      <c r="B34" s="13"/>
      <c r="C34" s="13"/>
      <c r="D34" s="13" t="s">
        <v>51</v>
      </c>
      <c r="E34" s="13"/>
      <c r="F34" s="8"/>
    </row>
    <row r="35" spans="1:6" ht="12.75" customHeight="1">
      <c r="A35" s="17"/>
      <c r="B35" s="10">
        <v>40397</v>
      </c>
      <c r="C35" s="11" t="s">
        <v>33</v>
      </c>
      <c r="D35" s="11" t="s">
        <v>8</v>
      </c>
      <c r="E35" s="11">
        <f>5*K_CRIMEA</f>
      </c>
      <c r="F35" s="8"/>
    </row>
    <row r="36" spans="1:6" ht="12.75" customHeight="1">
      <c r="A36" s="17"/>
      <c r="B36" s="13"/>
      <c r="C36" s="13"/>
      <c r="D36" s="13" t="s">
        <v>24</v>
      </c>
      <c r="E36" s="13"/>
      <c r="F36" s="8"/>
    </row>
    <row r="37" spans="1:6" ht="12.75" customHeight="1">
      <c r="A37" s="17"/>
      <c r="B37" s="10">
        <v>40397</v>
      </c>
      <c r="C37" s="11" t="s">
        <v>122</v>
      </c>
      <c r="D37" s="11" t="s">
        <v>72</v>
      </c>
      <c r="E37" s="11">
        <f>5*K_CRIMEA</f>
      </c>
      <c r="F37" s="8"/>
    </row>
    <row r="38" spans="1:6" ht="12.75" customHeight="1">
      <c r="A38" s="17"/>
      <c r="B38" s="13"/>
      <c r="C38" s="13"/>
      <c r="D38" s="13" t="s">
        <v>3</v>
      </c>
      <c r="E38" s="13"/>
      <c r="F38" s="8"/>
    </row>
    <row r="39" spans="1:6" ht="12.75" customHeight="1">
      <c r="A39" s="17"/>
      <c r="B39" s="10">
        <v>40397</v>
      </c>
      <c r="C39" s="11" t="s">
        <v>58</v>
      </c>
      <c r="D39" s="11" t="s">
        <v>129</v>
      </c>
      <c r="E39" s="11">
        <f>4*K_CRIMEA</f>
      </c>
      <c r="F39" s="8"/>
    </row>
    <row r="40" spans="1:6" ht="12.75" customHeight="1">
      <c r="A40" s="17"/>
      <c r="B40" s="17"/>
      <c r="C40" s="17"/>
      <c r="D40" s="17" t="s">
        <v>126</v>
      </c>
      <c r="E40" s="17"/>
      <c r="F40" s="8"/>
    </row>
    <row r="41" spans="1:6" ht="12.75" customHeight="1">
      <c r="A41" s="17"/>
      <c r="B41" s="17"/>
      <c r="C41" s="17"/>
      <c r="D41" s="17" t="s">
        <v>40</v>
      </c>
      <c r="E41" s="17"/>
      <c r="F41" s="8"/>
    </row>
    <row r="42" spans="1:6" ht="12.75" customHeight="1">
      <c r="A42" s="17"/>
      <c r="B42" s="13"/>
      <c r="C42" s="13"/>
      <c r="D42" s="13" t="s">
        <v>138</v>
      </c>
      <c r="E42" s="13"/>
      <c r="F42" s="8"/>
    </row>
    <row r="43" spans="1:6" ht="12.75" customHeight="1">
      <c r="A43" s="17"/>
      <c r="B43" s="10">
        <v>40397</v>
      </c>
      <c r="C43" s="11" t="s">
        <v>47</v>
      </c>
      <c r="D43" s="11" t="s">
        <v>101</v>
      </c>
      <c r="E43" s="11">
        <f>3.5*K_CRIMEA</f>
      </c>
      <c r="F43" s="8"/>
    </row>
    <row r="44" spans="1:6" ht="12.75" customHeight="1">
      <c r="A44" s="17"/>
      <c r="B44" s="17"/>
      <c r="C44" s="17"/>
      <c r="D44" s="17" t="s">
        <v>37</v>
      </c>
      <c r="E44" s="17"/>
      <c r="F44" s="8"/>
    </row>
    <row r="45" spans="1:6" ht="12.75" customHeight="1">
      <c r="A45" s="17"/>
      <c r="B45" s="17"/>
      <c r="C45" s="17"/>
      <c r="D45" s="17" t="s">
        <v>97</v>
      </c>
      <c r="E45" s="17"/>
      <c r="F45" s="8"/>
    </row>
    <row r="46" spans="1:6" ht="12.75" customHeight="1">
      <c r="A46" s="17"/>
      <c r="B46" s="17"/>
      <c r="C46" s="17"/>
      <c r="D46" s="17" t="s">
        <v>104</v>
      </c>
      <c r="E46" s="17"/>
      <c r="F46" s="8"/>
    </row>
    <row r="47" spans="1:6" ht="12.75" customHeight="1">
      <c r="A47" s="17"/>
      <c r="B47" s="17"/>
      <c r="C47" s="17"/>
      <c r="D47" s="17" t="s">
        <v>118</v>
      </c>
      <c r="E47" s="17"/>
      <c r="F47" s="8"/>
    </row>
    <row r="48" spans="1:6" ht="12.75" customHeight="1">
      <c r="A48" s="17"/>
      <c r="B48" s="13"/>
      <c r="C48" s="13"/>
      <c r="D48" s="13" t="s">
        <v>119</v>
      </c>
      <c r="E48" s="13"/>
      <c r="F48" s="8"/>
    </row>
    <row r="49" spans="1:6" ht="12.75" customHeight="1">
      <c r="A49" s="17"/>
      <c r="B49" s="10">
        <v>40397</v>
      </c>
      <c r="C49" s="11" t="s">
        <v>107</v>
      </c>
      <c r="D49" s="11" t="s">
        <v>133</v>
      </c>
      <c r="E49" s="11">
        <f>2.5*K_CRIMEA</f>
      </c>
      <c r="F49" s="8"/>
    </row>
    <row r="50" spans="1:6" ht="12.75" customHeight="1">
      <c r="A50" s="17"/>
      <c r="B50" s="13"/>
      <c r="C50" s="13"/>
      <c r="D50" s="13" t="s">
        <v>52</v>
      </c>
      <c r="E50" s="13"/>
      <c r="F50" s="8"/>
    </row>
    <row r="51" spans="1:6" ht="12.75" customHeight="1">
      <c r="A51" s="17"/>
      <c r="B51" s="10">
        <v>40306</v>
      </c>
      <c r="C51" s="11" t="s">
        <v>6</v>
      </c>
      <c r="D51" s="11" t="s">
        <v>45</v>
      </c>
      <c r="E51" s="11">
        <f>1.5*K_CRIMEA</f>
      </c>
      <c r="F51" s="8"/>
    </row>
    <row r="52" spans="1:6" ht="12.75" customHeight="1">
      <c r="A52" s="18"/>
      <c r="B52" s="17"/>
      <c r="C52" s="17"/>
      <c r="D52" s="17" t="s">
        <v>27</v>
      </c>
      <c r="E52" s="17"/>
      <c r="F52" s="8"/>
    </row>
    <row r="53" spans="1:6" ht="12.75" customHeight="1">
      <c r="A53" s="18"/>
      <c r="B53" s="17"/>
      <c r="C53" s="17"/>
      <c r="D53" s="17" t="s">
        <v>123</v>
      </c>
      <c r="E53" s="17"/>
      <c r="F53" s="8"/>
    </row>
    <row r="54" spans="1:6" ht="12.75" customHeight="1">
      <c r="A54" s="18"/>
      <c r="B54" s="17"/>
      <c r="C54" s="17"/>
      <c r="D54" s="17" t="s">
        <v>19</v>
      </c>
      <c r="E54" s="17"/>
      <c r="F54" s="8"/>
    </row>
    <row r="55" spans="1:6" ht="12.75" customHeight="1">
      <c r="A55" s="18"/>
      <c r="B55" s="17"/>
      <c r="C55" s="17"/>
      <c r="D55" s="17" t="s">
        <v>21</v>
      </c>
      <c r="E55" s="17"/>
      <c r="F55" s="8"/>
    </row>
    <row r="56" spans="1:6" ht="12.75" customHeight="1">
      <c r="A56" s="18"/>
      <c r="B56" s="17"/>
      <c r="C56" s="17"/>
      <c r="D56" s="17" t="s">
        <v>134</v>
      </c>
      <c r="E56" s="17"/>
      <c r="F56" s="8"/>
    </row>
    <row r="57" spans="1:6" ht="12.75" customHeight="1">
      <c r="A57" s="18"/>
      <c r="B57" s="17"/>
      <c r="C57" s="17"/>
      <c r="D57" s="17" t="s">
        <v>99</v>
      </c>
      <c r="E57" s="17"/>
      <c r="F57" s="8"/>
    </row>
    <row r="58" spans="1:6" ht="12.75" customHeight="1">
      <c r="A58" s="18"/>
      <c r="B58" s="17"/>
      <c r="C58" s="17"/>
      <c r="D58" s="17" t="s">
        <v>1</v>
      </c>
      <c r="E58" s="17"/>
      <c r="F58" s="8"/>
    </row>
    <row r="59" spans="1:6" ht="12.75" customHeight="1">
      <c r="A59" s="18"/>
      <c r="B59" s="17"/>
      <c r="C59" s="17"/>
      <c r="D59" s="17" t="s">
        <v>56</v>
      </c>
      <c r="E59" s="17"/>
      <c r="F59" s="8"/>
    </row>
    <row r="60" spans="1:6" ht="12.75" customHeight="1">
      <c r="A60" s="18"/>
      <c r="B60" s="17"/>
      <c r="C60" s="17"/>
      <c r="D60" s="17" t="s">
        <v>144</v>
      </c>
      <c r="E60" s="17"/>
      <c r="F60" s="8"/>
    </row>
    <row r="61" spans="1:6" ht="12.75" customHeight="1">
      <c r="A61" s="18"/>
      <c r="B61" s="17"/>
      <c r="C61" s="17"/>
      <c r="D61" s="17" t="s">
        <v>41</v>
      </c>
      <c r="E61" s="17"/>
      <c r="F61" s="8"/>
    </row>
    <row r="62" spans="1:6" ht="12.75" customHeight="1">
      <c r="A62" s="18"/>
      <c r="B62" s="17"/>
      <c r="C62" s="17"/>
      <c r="D62" s="17" t="s">
        <v>28</v>
      </c>
      <c r="E62" s="17"/>
      <c r="F62" s="8"/>
    </row>
    <row r="63" spans="1:6" ht="12.75" customHeight="1">
      <c r="A63" s="18"/>
      <c r="B63" s="17"/>
      <c r="C63" s="17"/>
      <c r="D63" s="17" t="s">
        <v>0</v>
      </c>
      <c r="E63" s="17"/>
      <c r="F63" s="8"/>
    </row>
    <row r="64" spans="1:6" ht="12.75" customHeight="1">
      <c r="A64" s="18"/>
      <c r="B64" s="13"/>
      <c r="C64" s="13"/>
      <c r="D64" s="13" t="s">
        <v>95</v>
      </c>
      <c r="E64" s="13"/>
      <c r="F64" s="8"/>
    </row>
    <row r="65" spans="1:6" ht="12.75" customHeight="1">
      <c r="A65" s="18"/>
      <c r="B65" s="10">
        <v>40306</v>
      </c>
      <c r="C65" s="11" t="s">
        <v>85</v>
      </c>
      <c r="D65" s="11" t="s">
        <v>8</v>
      </c>
      <c r="E65" s="11">
        <f>5*K_CRIMEA</f>
      </c>
      <c r="F65" s="8"/>
    </row>
    <row r="66" spans="1:6" ht="12.75" customHeight="1">
      <c r="A66" s="18"/>
      <c r="B66" s="17"/>
      <c r="C66" s="17"/>
      <c r="D66" s="17" t="s">
        <v>3</v>
      </c>
      <c r="E66" s="17"/>
      <c r="F66" s="8"/>
    </row>
    <row r="67" spans="1:6" ht="12.75" customHeight="1">
      <c r="A67" s="18"/>
      <c r="B67" s="17"/>
      <c r="C67" s="17"/>
      <c r="D67" s="17" t="s">
        <v>72</v>
      </c>
      <c r="E67" s="17"/>
      <c r="F67" s="8"/>
    </row>
    <row r="68" spans="1:6" ht="12.75" customHeight="1">
      <c r="A68" s="18"/>
      <c r="B68" s="13"/>
      <c r="C68" s="13"/>
      <c r="D68" s="13" t="s">
        <v>124</v>
      </c>
      <c r="E68" s="13"/>
      <c r="F68" s="8"/>
    </row>
    <row r="69" spans="1:6" ht="12.75" customHeight="1">
      <c r="A69" s="18"/>
      <c r="B69" s="10">
        <v>40306</v>
      </c>
      <c r="C69" s="11" t="s">
        <v>15</v>
      </c>
      <c r="D69" s="11" t="s">
        <v>63</v>
      </c>
      <c r="E69" s="11">
        <f>3.5*K_CRIMEA</f>
      </c>
      <c r="F69" s="8"/>
    </row>
    <row r="70" spans="1:6" ht="12.75" customHeight="1">
      <c r="A70" s="19"/>
      <c r="B70" s="13"/>
      <c r="C70" s="13"/>
      <c r="D70" s="13" t="s">
        <v>147</v>
      </c>
      <c r="E70" s="13"/>
      <c r="F70" s="8"/>
    </row>
    <row r="71" spans="1:6" ht="12.75" customHeight="1">
      <c r="A71" s="9" t="s">
        <v>55</v>
      </c>
      <c r="B71" s="10">
        <v>40372</v>
      </c>
      <c r="C71" s="11" t="s">
        <v>73</v>
      </c>
      <c r="D71" s="11" t="s">
        <v>86</v>
      </c>
      <c r="E71" s="11">
        <v>2</v>
      </c>
      <c r="F71" s="8"/>
    </row>
    <row r="72" spans="1:6" ht="12.75" customHeight="1">
      <c r="A72" s="18"/>
      <c r="B72" s="17"/>
      <c r="C72" s="17"/>
      <c r="D72" s="17" t="s">
        <v>129</v>
      </c>
      <c r="E72" s="17"/>
      <c r="F72" s="8"/>
    </row>
    <row r="73" spans="1:6" ht="12.75" customHeight="1">
      <c r="A73" s="18"/>
      <c r="B73" s="17"/>
      <c r="C73" s="17"/>
      <c r="D73" s="17" t="s">
        <v>126</v>
      </c>
      <c r="E73" s="17"/>
      <c r="F73" s="8"/>
    </row>
    <row r="74" spans="1:6" ht="12.75" customHeight="1">
      <c r="A74" s="18"/>
      <c r="B74" s="17"/>
      <c r="C74" s="17"/>
      <c r="D74" s="17" t="s">
        <v>40</v>
      </c>
      <c r="E74" s="17"/>
      <c r="F74" s="8"/>
    </row>
    <row r="75" spans="1:6" ht="12.75" customHeight="1">
      <c r="A75" s="18"/>
      <c r="B75" s="17"/>
      <c r="C75" s="17"/>
      <c r="D75" s="17" t="s">
        <v>138</v>
      </c>
      <c r="E75" s="17"/>
      <c r="F75" s="8"/>
    </row>
    <row r="76" spans="1:6" ht="12.75" customHeight="1">
      <c r="A76" s="18"/>
      <c r="B76" s="17"/>
      <c r="C76" s="17"/>
      <c r="D76" s="17" t="s">
        <v>8</v>
      </c>
      <c r="E76" s="17"/>
      <c r="F76" s="8"/>
    </row>
    <row r="77" spans="1:6" ht="12.75" customHeight="1">
      <c r="A77" s="18"/>
      <c r="B77" s="17"/>
      <c r="C77" s="17"/>
      <c r="D77" s="17" t="s">
        <v>69</v>
      </c>
      <c r="E77" s="17"/>
      <c r="F77" s="8"/>
    </row>
    <row r="78" spans="1:6" ht="12.75" customHeight="1">
      <c r="A78" s="18"/>
      <c r="B78" s="17"/>
      <c r="C78" s="17"/>
      <c r="D78" s="17" t="s">
        <v>66</v>
      </c>
      <c r="E78" s="17"/>
      <c r="F78" s="8"/>
    </row>
    <row r="79" spans="1:6" ht="12.75" customHeight="1">
      <c r="A79" s="17"/>
      <c r="B79" s="17"/>
      <c r="C79" s="17"/>
      <c r="D79" s="17" t="s">
        <v>62</v>
      </c>
      <c r="E79" s="17"/>
      <c r="F79" s="8"/>
    </row>
    <row r="80" spans="1:6" ht="12.75" customHeight="1">
      <c r="A80" s="17"/>
      <c r="B80" s="17"/>
      <c r="C80" s="17"/>
      <c r="D80" s="17" t="s">
        <v>133</v>
      </c>
      <c r="E80" s="17"/>
      <c r="F80" s="8"/>
    </row>
    <row r="81" spans="1:6" ht="12.75" customHeight="1">
      <c r="A81" s="17"/>
      <c r="B81" s="17"/>
      <c r="C81" s="17"/>
      <c r="D81" s="17" t="s">
        <v>52</v>
      </c>
      <c r="E81" s="17"/>
      <c r="F81" s="8"/>
    </row>
    <row r="82" spans="1:6" ht="12.75" customHeight="1">
      <c r="A82" s="17"/>
      <c r="B82" s="17"/>
      <c r="C82" s="17"/>
      <c r="D82" s="17" t="s">
        <v>116</v>
      </c>
      <c r="E82" s="17"/>
      <c r="F82" s="8"/>
    </row>
    <row r="83" spans="1:6" ht="12.75" customHeight="1">
      <c r="A83" s="17"/>
      <c r="B83" s="13"/>
      <c r="C83" s="13"/>
      <c r="D83" s="13" t="s">
        <v>79</v>
      </c>
      <c r="E83" s="13"/>
      <c r="F83" s="8"/>
    </row>
    <row r="84" spans="1:6" ht="12.75" customHeight="1">
      <c r="A84" s="17"/>
      <c r="B84" s="10">
        <v>40372</v>
      </c>
      <c r="C84" s="11" t="s">
        <v>36</v>
      </c>
      <c r="D84" s="11" t="s">
        <v>43</v>
      </c>
      <c r="E84" s="11">
        <v>4.5</v>
      </c>
      <c r="F84" s="8"/>
    </row>
    <row r="85" spans="1:6" ht="12.75" customHeight="1">
      <c r="A85" s="17"/>
      <c r="B85" s="17"/>
      <c r="C85" s="17"/>
      <c r="D85" s="17" t="s">
        <v>111</v>
      </c>
      <c r="E85" s="17"/>
      <c r="F85" s="8"/>
    </row>
    <row r="86" spans="1:6" ht="12.75" customHeight="1">
      <c r="A86" s="17"/>
      <c r="B86" s="13"/>
      <c r="C86" s="13"/>
      <c r="D86" s="13" t="s">
        <v>3</v>
      </c>
      <c r="E86" s="13"/>
      <c r="F86" s="8"/>
    </row>
    <row r="87" spans="1:6" ht="12.75" customHeight="1">
      <c r="A87" s="17"/>
      <c r="B87" s="10">
        <v>40374</v>
      </c>
      <c r="C87" s="11" t="s">
        <v>146</v>
      </c>
      <c r="D87" s="11" t="s">
        <v>8</v>
      </c>
      <c r="E87" s="11">
        <v>3.5</v>
      </c>
      <c r="F87" s="8"/>
    </row>
    <row r="88" spans="1:6" ht="12.75" customHeight="1">
      <c r="A88" s="17"/>
      <c r="B88" s="17"/>
      <c r="C88" s="17"/>
      <c r="D88" s="17" t="s">
        <v>86</v>
      </c>
      <c r="E88" s="17"/>
      <c r="F88" s="8"/>
    </row>
    <row r="89" spans="1:6" ht="12.75" customHeight="1">
      <c r="A89" s="17"/>
      <c r="B89" s="17"/>
      <c r="C89" s="17"/>
      <c r="D89" s="17" t="s">
        <v>129</v>
      </c>
      <c r="E89" s="17"/>
      <c r="F89" s="8"/>
    </row>
    <row r="90" spans="1:6" ht="12.75" customHeight="1">
      <c r="A90" s="17"/>
      <c r="B90" s="17"/>
      <c r="C90" s="17"/>
      <c r="D90" s="17" t="s">
        <v>126</v>
      </c>
      <c r="E90" s="17"/>
      <c r="F90" s="8"/>
    </row>
    <row r="91" spans="1:6" ht="12.75" customHeight="1">
      <c r="A91" s="17"/>
      <c r="B91" s="17"/>
      <c r="C91" s="17"/>
      <c r="D91" s="17" t="s">
        <v>40</v>
      </c>
      <c r="E91" s="17"/>
      <c r="F91" s="8"/>
    </row>
    <row r="92" spans="1:6" ht="12.75" customHeight="1">
      <c r="A92" s="17"/>
      <c r="B92" s="17"/>
      <c r="C92" s="17"/>
      <c r="D92" s="17" t="s">
        <v>138</v>
      </c>
      <c r="E92" s="17"/>
      <c r="F92" s="8"/>
    </row>
    <row r="93" spans="1:6" ht="12.75" customHeight="1">
      <c r="A93" s="17"/>
      <c r="B93" s="17"/>
      <c r="C93" s="17"/>
      <c r="D93" s="17" t="s">
        <v>69</v>
      </c>
      <c r="E93" s="17"/>
      <c r="F93" s="8"/>
    </row>
    <row r="94" spans="1:6" ht="12.75" customHeight="1">
      <c r="A94" s="17"/>
      <c r="B94" s="13"/>
      <c r="C94" s="13"/>
      <c r="D94" s="13" t="s">
        <v>66</v>
      </c>
      <c r="E94" s="13"/>
      <c r="F94" s="8"/>
    </row>
    <row r="95" spans="1:6" ht="12.75" customHeight="1">
      <c r="A95" s="17"/>
      <c r="B95" s="10">
        <v>40374</v>
      </c>
      <c r="C95" s="11" t="s">
        <v>139</v>
      </c>
      <c r="D95" s="11" t="s">
        <v>62</v>
      </c>
      <c r="E95" s="11">
        <v>3</v>
      </c>
      <c r="F95" s="8"/>
    </row>
    <row r="96" spans="1:6" ht="12.75" customHeight="1">
      <c r="A96" s="17"/>
      <c r="B96" s="17"/>
      <c r="C96" s="17"/>
      <c r="D96" s="17" t="s">
        <v>133</v>
      </c>
      <c r="E96" s="17"/>
      <c r="F96" s="8"/>
    </row>
    <row r="97" spans="1:6" ht="12.75" customHeight="1">
      <c r="A97" s="17"/>
      <c r="B97" s="17"/>
      <c r="C97" s="17"/>
      <c r="D97" s="17" t="s">
        <v>52</v>
      </c>
      <c r="E97" s="17"/>
      <c r="F97" s="8"/>
    </row>
    <row r="98" spans="1:6" ht="12.75" customHeight="1">
      <c r="A98" s="17"/>
      <c r="B98" s="17"/>
      <c r="C98" s="17"/>
      <c r="D98" s="17" t="s">
        <v>116</v>
      </c>
      <c r="E98" s="17"/>
      <c r="F98" s="8"/>
    </row>
    <row r="99" spans="1:6" ht="12.75" customHeight="1">
      <c r="A99" s="17"/>
      <c r="B99" s="13"/>
      <c r="C99" s="13"/>
      <c r="D99" s="13" t="s">
        <v>79</v>
      </c>
      <c r="E99" s="13"/>
      <c r="F99" s="8"/>
    </row>
    <row r="100" spans="1:6" ht="12.75" customHeight="1">
      <c r="A100" s="17"/>
      <c r="B100" s="10">
        <v>40376</v>
      </c>
      <c r="C100" s="11" t="s">
        <v>136</v>
      </c>
      <c r="D100" s="11" t="s">
        <v>114</v>
      </c>
      <c r="E100" s="11">
        <v>1.5</v>
      </c>
      <c r="F100" s="8"/>
    </row>
    <row r="101" spans="1:6" ht="12.75" customHeight="1">
      <c r="A101" s="12"/>
      <c r="B101" s="17"/>
      <c r="C101" s="17"/>
      <c r="D101" s="17" t="s">
        <v>101</v>
      </c>
      <c r="E101" s="17"/>
      <c r="F101" s="8"/>
    </row>
    <row r="102" spans="1:6" ht="12.75" customHeight="1">
      <c r="A102" s="12"/>
      <c r="B102" s="17"/>
      <c r="C102" s="17"/>
      <c r="D102" s="17" t="s">
        <v>21</v>
      </c>
      <c r="E102" s="17"/>
      <c r="F102" s="8"/>
    </row>
    <row r="103" spans="1:6" ht="12.75" customHeight="1">
      <c r="A103" s="12"/>
      <c r="B103" s="17"/>
      <c r="C103" s="17"/>
      <c r="D103" s="17" t="s">
        <v>1</v>
      </c>
      <c r="E103" s="17"/>
      <c r="F103" s="8"/>
    </row>
    <row r="104" spans="1:6" ht="12.75" customHeight="1">
      <c r="A104" s="12"/>
      <c r="B104" s="17"/>
      <c r="C104" s="17"/>
      <c r="D104" s="17" t="s">
        <v>99</v>
      </c>
      <c r="E104" s="17"/>
      <c r="F104" s="8"/>
    </row>
    <row r="105" spans="1:6" ht="12.75" customHeight="1">
      <c r="A105" s="12"/>
      <c r="B105" s="17"/>
      <c r="C105" s="17"/>
      <c r="D105" s="17" t="s">
        <v>134</v>
      </c>
      <c r="E105" s="17"/>
      <c r="F105" s="8"/>
    </row>
    <row r="106" spans="1:6" ht="12.75" customHeight="1">
      <c r="A106" s="12"/>
      <c r="B106" s="17"/>
      <c r="C106" s="17"/>
      <c r="D106" s="17" t="s">
        <v>137</v>
      </c>
      <c r="E106" s="17"/>
      <c r="F106" s="8"/>
    </row>
    <row r="107" spans="1:6" ht="12.75" customHeight="1">
      <c r="A107" s="12"/>
      <c r="B107" s="17"/>
      <c r="C107" s="17"/>
      <c r="D107" s="17" t="s">
        <v>105</v>
      </c>
      <c r="E107" s="17"/>
      <c r="F107" s="8"/>
    </row>
    <row r="108" spans="1:6" ht="12.75" customHeight="1">
      <c r="A108" s="12"/>
      <c r="B108" s="17"/>
      <c r="C108" s="17"/>
      <c r="D108" s="17" t="s">
        <v>19</v>
      </c>
      <c r="E108" s="17"/>
      <c r="F108" s="8"/>
    </row>
    <row r="109" spans="1:6" ht="12.75" customHeight="1">
      <c r="A109" s="12"/>
      <c r="B109" s="17"/>
      <c r="C109" s="17"/>
      <c r="D109" s="17" t="s">
        <v>41</v>
      </c>
      <c r="E109" s="17"/>
      <c r="F109" s="8"/>
    </row>
    <row r="110" spans="1:6" ht="12.75" customHeight="1">
      <c r="A110" s="12"/>
      <c r="B110" s="17"/>
      <c r="C110" s="17"/>
      <c r="D110" s="17" t="s">
        <v>56</v>
      </c>
      <c r="E110" s="17"/>
      <c r="F110" s="8"/>
    </row>
    <row r="111" spans="1:6" ht="12.75" customHeight="1">
      <c r="A111" s="12"/>
      <c r="B111" s="17"/>
      <c r="C111" s="17"/>
      <c r="D111" s="17" t="s">
        <v>95</v>
      </c>
      <c r="E111" s="17"/>
      <c r="F111" s="8"/>
    </row>
    <row r="112" spans="1:6" ht="12.75" customHeight="1">
      <c r="A112" s="12"/>
      <c r="B112" s="17"/>
      <c r="C112" s="17"/>
      <c r="D112" s="17" t="s">
        <v>26</v>
      </c>
      <c r="E112" s="17"/>
      <c r="F112" s="8"/>
    </row>
    <row r="113" spans="1:6" ht="12.75" customHeight="1">
      <c r="A113" s="12"/>
      <c r="B113" s="17"/>
      <c r="C113" s="17"/>
      <c r="D113" s="17" t="s">
        <v>74</v>
      </c>
      <c r="E113" s="17"/>
      <c r="F113" s="8"/>
    </row>
    <row r="114" spans="1:6" ht="12.75" customHeight="1">
      <c r="A114" s="12"/>
      <c r="B114" s="17"/>
      <c r="C114" s="17"/>
      <c r="D114" s="17" t="s">
        <v>53</v>
      </c>
      <c r="E114" s="17"/>
      <c r="F114" s="8"/>
    </row>
    <row r="115" spans="1:6" ht="12.75" customHeight="1">
      <c r="A115" s="12"/>
      <c r="B115" s="17"/>
      <c r="C115" s="17"/>
      <c r="D115" s="17" t="s">
        <v>110</v>
      </c>
      <c r="E115" s="17"/>
      <c r="F115" s="8"/>
    </row>
    <row r="116" spans="1:6" ht="12.75" customHeight="1">
      <c r="A116" s="12"/>
      <c r="B116" s="13"/>
      <c r="C116" s="13"/>
      <c r="D116" s="13" t="s">
        <v>23</v>
      </c>
      <c r="E116" s="13"/>
      <c r="F116" s="8"/>
    </row>
    <row r="117" spans="1:6" ht="12.75" customHeight="1">
      <c r="A117" s="12"/>
      <c r="B117" s="15">
        <v>40376</v>
      </c>
      <c r="C117" s="16" t="s">
        <v>117</v>
      </c>
      <c r="D117" s="16" t="s">
        <v>45</v>
      </c>
      <c r="E117" s="16">
        <v>2</v>
      </c>
      <c r="F117" s="8"/>
    </row>
    <row r="118" spans="1:6" ht="12.75" customHeight="1">
      <c r="A118" s="12"/>
      <c r="B118" s="15">
        <v>40377</v>
      </c>
      <c r="C118" s="16" t="s">
        <v>10</v>
      </c>
      <c r="D118" s="16" t="s">
        <v>45</v>
      </c>
      <c r="E118" s="16">
        <v>1.5</v>
      </c>
      <c r="F118" s="8"/>
    </row>
    <row r="119" spans="1:6" ht="12.75" customHeight="1">
      <c r="A119" s="12"/>
      <c r="B119" s="10">
        <v>40378</v>
      </c>
      <c r="C119" s="11" t="s">
        <v>109</v>
      </c>
      <c r="D119" s="11" t="s">
        <v>86</v>
      </c>
      <c r="E119" s="11">
        <v>2.5</v>
      </c>
      <c r="F119" s="8"/>
    </row>
    <row r="120" spans="1:6" ht="12.75" customHeight="1">
      <c r="A120" s="12"/>
      <c r="B120" s="17"/>
      <c r="C120" s="17"/>
      <c r="D120" s="17" t="s">
        <v>126</v>
      </c>
      <c r="E120" s="17"/>
      <c r="F120" s="8"/>
    </row>
    <row r="121" spans="1:6" ht="12.75" customHeight="1">
      <c r="A121" s="12"/>
      <c r="B121" s="17"/>
      <c r="C121" s="17"/>
      <c r="D121" s="17" t="s">
        <v>129</v>
      </c>
      <c r="E121" s="17"/>
      <c r="F121" s="8"/>
    </row>
    <row r="122" spans="1:6" ht="12.75" customHeight="1">
      <c r="A122" s="12"/>
      <c r="B122" s="13"/>
      <c r="C122" s="13"/>
      <c r="D122" s="13" t="s">
        <v>69</v>
      </c>
      <c r="E122" s="13"/>
      <c r="F122" s="8"/>
    </row>
    <row r="123" spans="1:6" ht="12.75" customHeight="1">
      <c r="A123" s="12"/>
      <c r="B123" s="10">
        <v>40378</v>
      </c>
      <c r="C123" s="11" t="s">
        <v>2</v>
      </c>
      <c r="D123" s="11" t="s">
        <v>40</v>
      </c>
      <c r="E123" s="11">
        <v>2.5</v>
      </c>
      <c r="F123" s="8"/>
    </row>
    <row r="124" spans="1:6" ht="12.75" customHeight="1">
      <c r="A124" s="12"/>
      <c r="B124" s="17"/>
      <c r="C124" s="17"/>
      <c r="D124" s="17" t="s">
        <v>138</v>
      </c>
      <c r="E124" s="17"/>
      <c r="F124" s="8"/>
    </row>
    <row r="125" spans="1:6" ht="12.75" customHeight="1">
      <c r="A125" s="12"/>
      <c r="B125" s="13"/>
      <c r="C125" s="13"/>
      <c r="D125" s="13" t="s">
        <v>66</v>
      </c>
      <c r="E125" s="13"/>
      <c r="F125" s="8"/>
    </row>
    <row r="126" spans="1:6" ht="12.75" customHeight="1">
      <c r="A126" s="12"/>
      <c r="B126" s="10">
        <v>40378</v>
      </c>
      <c r="C126" s="11" t="s">
        <v>30</v>
      </c>
      <c r="D126" s="11" t="s">
        <v>91</v>
      </c>
      <c r="E126" s="11">
        <v>2</v>
      </c>
      <c r="F126" s="8"/>
    </row>
    <row r="127" spans="1:6" ht="12.75" customHeight="1">
      <c r="A127" s="12"/>
      <c r="B127" s="13"/>
      <c r="C127" s="13"/>
      <c r="D127" s="13" t="s">
        <v>132</v>
      </c>
      <c r="E127" s="13"/>
      <c r="F127" s="8"/>
    </row>
    <row r="128" spans="1:6" ht="12.75" customHeight="1">
      <c r="A128" s="12"/>
      <c r="B128" s="10">
        <v>40379</v>
      </c>
      <c r="C128" s="11" t="s">
        <v>112</v>
      </c>
      <c r="D128" s="11" t="s">
        <v>91</v>
      </c>
      <c r="E128" s="11">
        <v>3</v>
      </c>
      <c r="F128" s="8"/>
    </row>
    <row r="129" spans="1:6" ht="12.75" customHeight="1">
      <c r="A129" s="12"/>
      <c r="B129" s="13"/>
      <c r="C129" s="13"/>
      <c r="D129" s="13" t="s">
        <v>132</v>
      </c>
      <c r="E129" s="13"/>
      <c r="F129" s="8"/>
    </row>
    <row r="130" spans="1:6" ht="12.75" customHeight="1">
      <c r="A130" s="12"/>
      <c r="B130" s="15">
        <v>40379</v>
      </c>
      <c r="C130" s="16" t="s">
        <v>34</v>
      </c>
      <c r="D130" s="16" t="s">
        <v>45</v>
      </c>
      <c r="E130" s="16">
        <v>3</v>
      </c>
      <c r="F130" s="8"/>
    </row>
    <row r="131" spans="1:6" ht="12.75" customHeight="1">
      <c r="A131" s="12"/>
      <c r="B131" s="10">
        <v>40380</v>
      </c>
      <c r="C131" s="11" t="s">
        <v>67</v>
      </c>
      <c r="D131" s="11" t="s">
        <v>114</v>
      </c>
      <c r="E131" s="11">
        <v>1.5</v>
      </c>
      <c r="F131" s="8"/>
    </row>
    <row r="132" spans="1:6" ht="12.75" customHeight="1">
      <c r="A132" s="12"/>
      <c r="B132" s="17"/>
      <c r="C132" s="17"/>
      <c r="D132" s="17" t="s">
        <v>21</v>
      </c>
      <c r="E132" s="17"/>
      <c r="F132" s="8"/>
    </row>
    <row r="133" spans="1:6" ht="12.75" customHeight="1">
      <c r="A133" s="12"/>
      <c r="B133" s="17"/>
      <c r="C133" s="17"/>
      <c r="D133" s="17" t="s">
        <v>1</v>
      </c>
      <c r="E133" s="17"/>
      <c r="F133" s="8"/>
    </row>
    <row r="134" spans="1:6" ht="12.75" customHeight="1">
      <c r="A134" s="12"/>
      <c r="B134" s="17"/>
      <c r="C134" s="17"/>
      <c r="D134" s="17" t="s">
        <v>99</v>
      </c>
      <c r="E134" s="17"/>
      <c r="F134" s="8"/>
    </row>
    <row r="135" spans="1:6" ht="12.75" customHeight="1">
      <c r="A135" s="12"/>
      <c r="B135" s="17"/>
      <c r="C135" s="17"/>
      <c r="D135" s="17" t="s">
        <v>134</v>
      </c>
      <c r="E135" s="17"/>
      <c r="F135" s="8"/>
    </row>
    <row r="136" spans="1:6" ht="12.75" customHeight="1">
      <c r="A136" s="12"/>
      <c r="B136" s="17"/>
      <c r="C136" s="17"/>
      <c r="D136" s="17" t="s">
        <v>137</v>
      </c>
      <c r="E136" s="17"/>
      <c r="F136" s="8"/>
    </row>
    <row r="137" spans="1:6" ht="12.75" customHeight="1">
      <c r="A137" s="12"/>
      <c r="B137" s="17"/>
      <c r="C137" s="17"/>
      <c r="D137" s="17" t="s">
        <v>105</v>
      </c>
      <c r="E137" s="17"/>
      <c r="F137" s="8"/>
    </row>
    <row r="138" spans="1:6" ht="12.75" customHeight="1">
      <c r="A138" s="12"/>
      <c r="B138" s="17"/>
      <c r="C138" s="17"/>
      <c r="D138" s="17" t="s">
        <v>19</v>
      </c>
      <c r="E138" s="17"/>
      <c r="F138" s="8"/>
    </row>
    <row r="139" spans="1:6" ht="12.75" customHeight="1">
      <c r="A139" s="12"/>
      <c r="B139" s="17"/>
      <c r="C139" s="17"/>
      <c r="D139" s="17" t="s">
        <v>41</v>
      </c>
      <c r="E139" s="17"/>
      <c r="F139" s="8"/>
    </row>
    <row r="140" spans="1:6" ht="12.75" customHeight="1">
      <c r="A140" s="12"/>
      <c r="B140" s="17"/>
      <c r="C140" s="17"/>
      <c r="D140" s="17" t="s">
        <v>56</v>
      </c>
      <c r="E140" s="17"/>
      <c r="F140" s="8"/>
    </row>
    <row r="141" spans="1:6" ht="12.75" customHeight="1">
      <c r="A141" s="12"/>
      <c r="B141" s="17"/>
      <c r="C141" s="17"/>
      <c r="D141" s="17" t="s">
        <v>95</v>
      </c>
      <c r="E141" s="17"/>
      <c r="F141" s="8"/>
    </row>
    <row r="142" spans="1:6" ht="12.75" customHeight="1">
      <c r="A142" s="12"/>
      <c r="B142" s="17"/>
      <c r="C142" s="17"/>
      <c r="D142" s="17" t="s">
        <v>26</v>
      </c>
      <c r="E142" s="17"/>
      <c r="F142" s="8"/>
    </row>
    <row r="143" spans="1:6" ht="12.75" customHeight="1">
      <c r="A143" s="12"/>
      <c r="B143" s="13"/>
      <c r="C143" s="13"/>
      <c r="D143" s="13" t="s">
        <v>74</v>
      </c>
      <c r="E143" s="13"/>
      <c r="F143" s="8"/>
    </row>
    <row r="144" spans="1:6" ht="12.75" customHeight="1">
      <c r="A144" s="12"/>
      <c r="B144" s="10">
        <v>40380</v>
      </c>
      <c r="C144" s="11" t="s">
        <v>142</v>
      </c>
      <c r="D144" s="11" t="s">
        <v>101</v>
      </c>
      <c r="E144" s="11">
        <v>2</v>
      </c>
      <c r="F144" s="8"/>
    </row>
    <row r="145" spans="1:6" ht="12.75" customHeight="1">
      <c r="A145" s="12"/>
      <c r="B145" s="17"/>
      <c r="C145" s="17"/>
      <c r="D145" s="17" t="s">
        <v>53</v>
      </c>
      <c r="E145" s="17"/>
      <c r="F145" s="8"/>
    </row>
    <row r="146" spans="1:6" ht="12.75" customHeight="1">
      <c r="A146" s="12"/>
      <c r="B146" s="17"/>
      <c r="C146" s="17"/>
      <c r="D146" s="17" t="s">
        <v>110</v>
      </c>
      <c r="E146" s="17"/>
      <c r="F146" s="8"/>
    </row>
    <row r="147" spans="1:6" ht="12.75" customHeight="1">
      <c r="A147" s="12"/>
      <c r="B147" s="13"/>
      <c r="C147" s="13"/>
      <c r="D147" s="13" t="s">
        <v>23</v>
      </c>
      <c r="E147" s="13"/>
      <c r="F147" s="8"/>
    </row>
    <row r="148" spans="1:6" ht="12.75" customHeight="1">
      <c r="A148" s="12"/>
      <c r="B148" s="10">
        <v>40381</v>
      </c>
      <c r="C148" s="11" t="s">
        <v>142</v>
      </c>
      <c r="D148" s="11" t="s">
        <v>114</v>
      </c>
      <c r="E148" s="11">
        <v>2</v>
      </c>
      <c r="F148" s="8"/>
    </row>
    <row r="149" spans="1:6" ht="12.75" customHeight="1">
      <c r="A149" s="12"/>
      <c r="B149" s="17"/>
      <c r="C149" s="17"/>
      <c r="D149" s="17" t="s">
        <v>101</v>
      </c>
      <c r="E149" s="17"/>
      <c r="F149" s="8"/>
    </row>
    <row r="150" spans="1:6" ht="12.75" customHeight="1">
      <c r="A150" s="12"/>
      <c r="B150" s="17"/>
      <c r="C150" s="17"/>
      <c r="D150" s="17" t="s">
        <v>21</v>
      </c>
      <c r="E150" s="17"/>
      <c r="F150" s="8"/>
    </row>
    <row r="151" spans="1:6" ht="12.75" customHeight="1">
      <c r="A151" s="12"/>
      <c r="B151" s="17"/>
      <c r="C151" s="17"/>
      <c r="D151" s="17" t="s">
        <v>1</v>
      </c>
      <c r="E151" s="17"/>
      <c r="F151" s="8"/>
    </row>
    <row r="152" spans="1:6" ht="12.75" customHeight="1">
      <c r="A152" s="12"/>
      <c r="B152" s="17"/>
      <c r="C152" s="17"/>
      <c r="D152" s="17" t="s">
        <v>99</v>
      </c>
      <c r="E152" s="17"/>
      <c r="F152" s="8"/>
    </row>
    <row r="153" spans="1:6" ht="12.75" customHeight="1">
      <c r="A153" s="12"/>
      <c r="B153" s="17"/>
      <c r="C153" s="17"/>
      <c r="D153" s="17" t="s">
        <v>134</v>
      </c>
      <c r="E153" s="17"/>
      <c r="F153" s="8"/>
    </row>
    <row r="154" spans="1:6" ht="12.75" customHeight="1">
      <c r="A154" s="12"/>
      <c r="B154" s="17"/>
      <c r="C154" s="17"/>
      <c r="D154" s="17" t="s">
        <v>137</v>
      </c>
      <c r="E154" s="17"/>
      <c r="F154" s="8"/>
    </row>
    <row r="155" spans="1:6" ht="12.75" customHeight="1">
      <c r="A155" s="12"/>
      <c r="B155" s="17"/>
      <c r="C155" s="17"/>
      <c r="D155" s="17" t="s">
        <v>105</v>
      </c>
      <c r="E155" s="17"/>
      <c r="F155" s="8"/>
    </row>
    <row r="156" spans="1:6" ht="12.75" customHeight="1">
      <c r="A156" s="12"/>
      <c r="B156" s="17"/>
      <c r="C156" s="17"/>
      <c r="D156" s="17" t="s">
        <v>19</v>
      </c>
      <c r="E156" s="17"/>
      <c r="F156" s="8"/>
    </row>
    <row r="157" spans="1:6" ht="12.75" customHeight="1">
      <c r="A157" s="12"/>
      <c r="B157" s="17"/>
      <c r="C157" s="17"/>
      <c r="D157" s="17" t="s">
        <v>41</v>
      </c>
      <c r="E157" s="17"/>
      <c r="F157" s="8"/>
    </row>
    <row r="158" spans="1:6" ht="12.75" customHeight="1">
      <c r="A158" s="12"/>
      <c r="B158" s="17"/>
      <c r="C158" s="17"/>
      <c r="D158" s="17" t="s">
        <v>56</v>
      </c>
      <c r="E158" s="17"/>
      <c r="F158" s="8"/>
    </row>
    <row r="159" spans="1:6" ht="12.75" customHeight="1">
      <c r="A159" s="12"/>
      <c r="B159" s="17"/>
      <c r="C159" s="17"/>
      <c r="D159" s="17" t="s">
        <v>95</v>
      </c>
      <c r="E159" s="17"/>
      <c r="F159" s="8"/>
    </row>
    <row r="160" spans="1:6" ht="12.75" customHeight="1">
      <c r="A160" s="12"/>
      <c r="B160" s="17"/>
      <c r="C160" s="17"/>
      <c r="D160" s="17" t="s">
        <v>26</v>
      </c>
      <c r="E160" s="17"/>
      <c r="F160" s="8"/>
    </row>
    <row r="161" spans="1:6" ht="12.75" customHeight="1">
      <c r="A161" s="12"/>
      <c r="B161" s="17"/>
      <c r="C161" s="17"/>
      <c r="D161" s="17" t="s">
        <v>74</v>
      </c>
      <c r="E161" s="17"/>
      <c r="F161" s="8"/>
    </row>
    <row r="162" spans="1:6" ht="12.75" customHeight="1">
      <c r="A162" s="12"/>
      <c r="B162" s="13"/>
      <c r="C162" s="13"/>
      <c r="D162" s="13" t="s">
        <v>131</v>
      </c>
      <c r="E162" s="13"/>
      <c r="F162" s="8"/>
    </row>
    <row r="163" spans="1:6" ht="12.75" customHeight="1">
      <c r="A163" s="12"/>
      <c r="B163" s="15">
        <v>40381</v>
      </c>
      <c r="C163" s="16" t="s">
        <v>75</v>
      </c>
      <c r="D163" s="16" t="s">
        <v>45</v>
      </c>
      <c r="E163" s="16">
        <v>1.5</v>
      </c>
      <c r="F163" s="8"/>
    </row>
    <row r="164" spans="1:6" ht="12.75" customHeight="1">
      <c r="A164" s="12"/>
      <c r="B164" s="10">
        <v>40382</v>
      </c>
      <c r="C164" s="11" t="s">
        <v>109</v>
      </c>
      <c r="D164" s="11" t="s">
        <v>114</v>
      </c>
      <c r="E164" s="11">
        <v>2.5</v>
      </c>
      <c r="F164" s="8"/>
    </row>
    <row r="165" spans="1:6" ht="12.75" customHeight="1">
      <c r="A165" s="12"/>
      <c r="B165" s="17"/>
      <c r="C165" s="17"/>
      <c r="D165" s="17" t="s">
        <v>53</v>
      </c>
      <c r="E165" s="17"/>
      <c r="F165" s="8"/>
    </row>
    <row r="166" spans="1:6" ht="12.75" customHeight="1">
      <c r="A166" s="12"/>
      <c r="B166" s="17"/>
      <c r="C166" s="17"/>
      <c r="D166" s="17" t="s">
        <v>110</v>
      </c>
      <c r="E166" s="17"/>
      <c r="F166" s="8"/>
    </row>
    <row r="167" spans="1:6" ht="12.75" customHeight="1">
      <c r="A167" s="12"/>
      <c r="B167" s="13"/>
      <c r="C167" s="13"/>
      <c r="D167" s="13" t="s">
        <v>23</v>
      </c>
      <c r="E167" s="13"/>
      <c r="F167" s="8"/>
    </row>
    <row r="168" spans="1:6" ht="12.75" customHeight="1">
      <c r="A168" s="12"/>
      <c r="B168" s="15">
        <v>40382</v>
      </c>
      <c r="C168" s="16" t="s">
        <v>115</v>
      </c>
      <c r="D168" s="16" t="s">
        <v>45</v>
      </c>
      <c r="E168" s="16">
        <v>2.5</v>
      </c>
      <c r="F168" s="8"/>
    </row>
    <row r="169" spans="1:6" ht="12.75" customHeight="1">
      <c r="A169" s="12"/>
      <c r="B169" s="10">
        <v>40384</v>
      </c>
      <c r="C169" s="11" t="s">
        <v>93</v>
      </c>
      <c r="D169" s="11" t="s">
        <v>91</v>
      </c>
      <c r="E169" s="11">
        <v>3.5</v>
      </c>
      <c r="F169" s="8"/>
    </row>
    <row r="170" spans="1:6" ht="12.75" customHeight="1">
      <c r="A170" s="12"/>
      <c r="B170" s="13"/>
      <c r="C170" s="13"/>
      <c r="D170" s="13" t="s">
        <v>132</v>
      </c>
      <c r="E170" s="13"/>
      <c r="F170" s="8"/>
    </row>
    <row r="171" spans="1:6" ht="12.75" customHeight="1">
      <c r="A171" s="12"/>
      <c r="B171" s="15">
        <v>40384</v>
      </c>
      <c r="C171" s="16" t="s">
        <v>100</v>
      </c>
      <c r="D171" s="16" t="s">
        <v>44</v>
      </c>
      <c r="E171" s="16">
        <v>1.5</v>
      </c>
      <c r="F171" s="8"/>
    </row>
    <row r="172" spans="1:6" ht="12.75" customHeight="1">
      <c r="A172" s="12"/>
      <c r="B172" s="10">
        <v>40385</v>
      </c>
      <c r="C172" s="11" t="s">
        <v>87</v>
      </c>
      <c r="D172" s="11" t="s">
        <v>114</v>
      </c>
      <c r="E172" s="11">
        <v>2</v>
      </c>
      <c r="F172" s="8"/>
    </row>
    <row r="173" spans="1:6" ht="12.75" customHeight="1">
      <c r="A173" s="12"/>
      <c r="B173" s="17"/>
      <c r="C173" s="17"/>
      <c r="D173" s="17" t="s">
        <v>101</v>
      </c>
      <c r="E173" s="17"/>
      <c r="F173" s="8"/>
    </row>
    <row r="174" spans="1:6" ht="12.75" customHeight="1">
      <c r="A174" s="12"/>
      <c r="B174" s="17"/>
      <c r="C174" s="17"/>
      <c r="D174" s="17" t="s">
        <v>21</v>
      </c>
      <c r="E174" s="17"/>
      <c r="F174" s="8"/>
    </row>
    <row r="175" spans="1:6" ht="12.75" customHeight="1">
      <c r="A175" s="12"/>
      <c r="B175" s="17"/>
      <c r="C175" s="17"/>
      <c r="D175" s="17" t="s">
        <v>1</v>
      </c>
      <c r="E175" s="17"/>
      <c r="F175" s="8"/>
    </row>
    <row r="176" spans="1:6" ht="12.75" customHeight="1">
      <c r="A176" s="12"/>
      <c r="B176" s="17"/>
      <c r="C176" s="17"/>
      <c r="D176" s="17" t="s">
        <v>99</v>
      </c>
      <c r="E176" s="17"/>
      <c r="F176" s="8"/>
    </row>
    <row r="177" spans="1:6" ht="12.75" customHeight="1">
      <c r="A177" s="12"/>
      <c r="B177" s="17"/>
      <c r="C177" s="17"/>
      <c r="D177" s="17" t="s">
        <v>134</v>
      </c>
      <c r="E177" s="17"/>
      <c r="F177" s="8"/>
    </row>
    <row r="178" spans="1:6" ht="12.75" customHeight="1">
      <c r="A178" s="12"/>
      <c r="B178" s="17"/>
      <c r="C178" s="17"/>
      <c r="D178" s="17" t="s">
        <v>137</v>
      </c>
      <c r="E178" s="17"/>
      <c r="F178" s="8"/>
    </row>
    <row r="179" spans="1:6" ht="12.75" customHeight="1">
      <c r="A179" s="12"/>
      <c r="B179" s="17"/>
      <c r="C179" s="17"/>
      <c r="D179" s="17" t="s">
        <v>19</v>
      </c>
      <c r="E179" s="17"/>
      <c r="F179" s="8"/>
    </row>
    <row r="180" spans="1:6" ht="12.75" customHeight="1">
      <c r="A180" s="12"/>
      <c r="B180" s="17"/>
      <c r="C180" s="17"/>
      <c r="D180" s="17" t="s">
        <v>41</v>
      </c>
      <c r="E180" s="17"/>
      <c r="F180" s="8"/>
    </row>
    <row r="181" spans="1:6" ht="12.75" customHeight="1">
      <c r="A181" s="12"/>
      <c r="B181" s="17"/>
      <c r="C181" s="17"/>
      <c r="D181" s="17" t="s">
        <v>56</v>
      </c>
      <c r="E181" s="17"/>
      <c r="F181" s="8"/>
    </row>
    <row r="182" spans="1:6" ht="12.75" customHeight="1">
      <c r="A182" s="12"/>
      <c r="B182" s="17"/>
      <c r="C182" s="17"/>
      <c r="D182" s="17" t="s">
        <v>26</v>
      </c>
      <c r="E182" s="17"/>
      <c r="F182" s="8"/>
    </row>
    <row r="183" spans="1:6" ht="12.75" customHeight="1">
      <c r="A183" s="12"/>
      <c r="B183" s="17"/>
      <c r="C183" s="17"/>
      <c r="D183" s="17" t="s">
        <v>74</v>
      </c>
      <c r="E183" s="17"/>
      <c r="F183" s="8"/>
    </row>
    <row r="184" spans="1:6" ht="12.75" customHeight="1">
      <c r="A184" s="12"/>
      <c r="B184" s="17"/>
      <c r="C184" s="17"/>
      <c r="D184" s="17" t="s">
        <v>53</v>
      </c>
      <c r="E184" s="17"/>
      <c r="F184" s="8"/>
    </row>
    <row r="185" spans="1:6" ht="12.75" customHeight="1">
      <c r="A185" s="12"/>
      <c r="B185" s="17"/>
      <c r="C185" s="17"/>
      <c r="D185" s="17" t="s">
        <v>110</v>
      </c>
      <c r="E185" s="17"/>
      <c r="F185" s="8"/>
    </row>
    <row r="186" spans="1:6" ht="12.75" customHeight="1">
      <c r="A186" s="12"/>
      <c r="B186" s="17"/>
      <c r="C186" s="17"/>
      <c r="D186" s="17" t="s">
        <v>23</v>
      </c>
      <c r="E186" s="17"/>
      <c r="F186" s="8"/>
    </row>
    <row r="187" spans="1:6" ht="12.75" customHeight="1">
      <c r="A187" s="12"/>
      <c r="B187" s="17"/>
      <c r="C187" s="17"/>
      <c r="D187" s="17" t="s">
        <v>86</v>
      </c>
      <c r="E187" s="17"/>
      <c r="F187" s="8"/>
    </row>
    <row r="188" spans="1:6" ht="12.75" customHeight="1">
      <c r="A188" s="12"/>
      <c r="B188" s="13"/>
      <c r="C188" s="13"/>
      <c r="D188" s="13" t="s">
        <v>128</v>
      </c>
      <c r="E188" s="13"/>
      <c r="F188" s="8"/>
    </row>
    <row r="189" spans="1:6" ht="12.75" customHeight="1">
      <c r="A189" s="12"/>
      <c r="B189" s="10">
        <v>40385</v>
      </c>
      <c r="C189" s="11" t="s">
        <v>50</v>
      </c>
      <c r="D189" s="11" t="s">
        <v>91</v>
      </c>
      <c r="E189" s="11">
        <v>3.5</v>
      </c>
      <c r="F189" s="8"/>
    </row>
    <row r="190" spans="1:6" ht="12.75" customHeight="1">
      <c r="A190" s="12"/>
      <c r="B190" s="13"/>
      <c r="C190" s="13"/>
      <c r="D190" s="13" t="s">
        <v>132</v>
      </c>
      <c r="E190" s="13"/>
      <c r="F190" s="8"/>
    </row>
    <row r="191" spans="1:6" ht="12.75" customHeight="1">
      <c r="A191" s="12"/>
      <c r="B191" s="10">
        <v>40386</v>
      </c>
      <c r="C191" s="11" t="s">
        <v>127</v>
      </c>
      <c r="D191" s="11" t="s">
        <v>62</v>
      </c>
      <c r="E191" s="11">
        <v>4</v>
      </c>
      <c r="F191" s="8"/>
    </row>
    <row r="192" spans="1:6" ht="12.75" customHeight="1">
      <c r="A192" s="12"/>
      <c r="B192" s="17"/>
      <c r="C192" s="17"/>
      <c r="D192" s="17" t="s">
        <v>40</v>
      </c>
      <c r="E192" s="17"/>
      <c r="F192" s="8"/>
    </row>
    <row r="193" spans="1:6" ht="12.75" customHeight="1">
      <c r="A193" s="12"/>
      <c r="B193" s="13"/>
      <c r="C193" s="13"/>
      <c r="D193" s="13" t="s">
        <v>69</v>
      </c>
      <c r="E193" s="13"/>
      <c r="F193" s="8"/>
    </row>
    <row r="194" spans="1:6" ht="12.75" customHeight="1">
      <c r="A194" s="12"/>
      <c r="B194" s="15">
        <v>40386</v>
      </c>
      <c r="C194" s="16" t="s">
        <v>96</v>
      </c>
      <c r="D194" s="16" t="s">
        <v>45</v>
      </c>
      <c r="E194" s="16">
        <v>2.5</v>
      </c>
      <c r="F194" s="8"/>
    </row>
    <row r="195" spans="1:6" ht="12.75" customHeight="1">
      <c r="A195" s="12"/>
      <c r="B195" s="15">
        <v>40387</v>
      </c>
      <c r="C195" s="16" t="s">
        <v>73</v>
      </c>
      <c r="D195" s="16" t="s">
        <v>44</v>
      </c>
      <c r="E195" s="16">
        <v>2</v>
      </c>
      <c r="F195" s="8"/>
    </row>
    <row r="196" spans="1:6" ht="12.75" customHeight="1">
      <c r="A196" s="12"/>
      <c r="B196" s="10">
        <v>40388</v>
      </c>
      <c r="C196" s="11" t="s">
        <v>60</v>
      </c>
      <c r="D196" s="11" t="s">
        <v>114</v>
      </c>
      <c r="E196" s="11">
        <v>2.5</v>
      </c>
      <c r="F196" s="8"/>
    </row>
    <row r="197" spans="1:6" ht="12.75" customHeight="1">
      <c r="A197" s="12"/>
      <c r="B197" s="17"/>
      <c r="C197" s="17"/>
      <c r="D197" s="17" t="s">
        <v>21</v>
      </c>
      <c r="E197" s="17"/>
      <c r="F197" s="8"/>
    </row>
    <row r="198" spans="1:6" ht="12.75" customHeight="1">
      <c r="A198" s="12"/>
      <c r="B198" s="17"/>
      <c r="C198" s="17"/>
      <c r="D198" s="17" t="s">
        <v>1</v>
      </c>
      <c r="E198" s="17"/>
      <c r="F198" s="8"/>
    </row>
    <row r="199" spans="1:6" ht="12.75" customHeight="1">
      <c r="A199" s="12"/>
      <c r="B199" s="17"/>
      <c r="C199" s="17"/>
      <c r="D199" s="17" t="s">
        <v>134</v>
      </c>
      <c r="E199" s="17"/>
      <c r="F199" s="8"/>
    </row>
    <row r="200" spans="1:6" ht="12.75" customHeight="1">
      <c r="A200" s="12"/>
      <c r="B200" s="17"/>
      <c r="C200" s="17"/>
      <c r="D200" s="17" t="s">
        <v>137</v>
      </c>
      <c r="E200" s="17"/>
      <c r="F200" s="8"/>
    </row>
    <row r="201" spans="1:6" ht="12.75" customHeight="1">
      <c r="A201" s="12"/>
      <c r="B201" s="17"/>
      <c r="C201" s="17"/>
      <c r="D201" s="17" t="s">
        <v>105</v>
      </c>
      <c r="E201" s="17"/>
      <c r="F201" s="8"/>
    </row>
    <row r="202" spans="1:6" ht="12.75" customHeight="1">
      <c r="A202" s="12"/>
      <c r="B202" s="17"/>
      <c r="C202" s="17"/>
      <c r="D202" s="17" t="s">
        <v>19</v>
      </c>
      <c r="E202" s="17"/>
      <c r="F202" s="8"/>
    </row>
    <row r="203" spans="1:6" ht="12.75" customHeight="1">
      <c r="A203" s="12"/>
      <c r="B203" s="17"/>
      <c r="C203" s="17"/>
      <c r="D203" s="17" t="s">
        <v>41</v>
      </c>
      <c r="E203" s="17"/>
      <c r="F203" s="8"/>
    </row>
    <row r="204" spans="1:6" ht="12.75" customHeight="1">
      <c r="A204" s="12"/>
      <c r="B204" s="17"/>
      <c r="C204" s="17"/>
      <c r="D204" s="17" t="s">
        <v>56</v>
      </c>
      <c r="E204" s="17"/>
      <c r="F204" s="8"/>
    </row>
    <row r="205" spans="1:6" ht="12.75" customHeight="1">
      <c r="A205" s="12"/>
      <c r="B205" s="17"/>
      <c r="C205" s="17"/>
      <c r="D205" s="17" t="s">
        <v>26</v>
      </c>
      <c r="E205" s="17"/>
      <c r="F205" s="8"/>
    </row>
    <row r="206" spans="1:6" ht="12.75" customHeight="1">
      <c r="A206" s="12"/>
      <c r="B206" s="13"/>
      <c r="C206" s="13"/>
      <c r="D206" s="13" t="s">
        <v>74</v>
      </c>
      <c r="E206" s="13"/>
      <c r="F206" s="8"/>
    </row>
    <row r="207" spans="1:6" ht="12.75" customHeight="1">
      <c r="A207" s="12"/>
      <c r="B207" s="10">
        <v>40393</v>
      </c>
      <c r="C207" s="11" t="s">
        <v>90</v>
      </c>
      <c r="D207" s="11" t="s">
        <v>8</v>
      </c>
      <c r="E207" s="11">
        <v>3</v>
      </c>
      <c r="F207" s="8"/>
    </row>
    <row r="208" spans="1:6" ht="12.75" customHeight="1">
      <c r="A208" s="12"/>
      <c r="B208" s="17"/>
      <c r="C208" s="17"/>
      <c r="D208" s="17" t="s">
        <v>114</v>
      </c>
      <c r="E208" s="17"/>
      <c r="F208" s="8"/>
    </row>
    <row r="209" spans="1:6" ht="12.75" customHeight="1">
      <c r="A209" s="12"/>
      <c r="B209" s="17"/>
      <c r="C209" s="17"/>
      <c r="D209" s="17" t="s">
        <v>141</v>
      </c>
      <c r="E209" s="17"/>
      <c r="F209" s="8"/>
    </row>
    <row r="210" spans="1:6" ht="12.75" customHeight="1">
      <c r="A210" s="12"/>
      <c r="B210" s="17"/>
      <c r="C210" s="17"/>
      <c r="D210" s="17" t="s">
        <v>62</v>
      </c>
      <c r="E210" s="17"/>
      <c r="F210" s="8"/>
    </row>
    <row r="211" spans="1:6" ht="12.75" customHeight="1">
      <c r="A211" s="12"/>
      <c r="B211" s="17"/>
      <c r="C211" s="17"/>
      <c r="D211" s="17" t="s">
        <v>86</v>
      </c>
      <c r="E211" s="17"/>
      <c r="F211" s="8"/>
    </row>
    <row r="212" spans="1:6" ht="12.75" customHeight="1">
      <c r="A212" s="12"/>
      <c r="B212" s="17"/>
      <c r="C212" s="17"/>
      <c r="D212" s="17" t="s">
        <v>126</v>
      </c>
      <c r="E212" s="17"/>
      <c r="F212" s="8"/>
    </row>
    <row r="213" spans="1:6" ht="12.75" customHeight="1">
      <c r="A213" s="12"/>
      <c r="B213" s="17"/>
      <c r="C213" s="17"/>
      <c r="D213" s="17" t="s">
        <v>53</v>
      </c>
      <c r="E213" s="17"/>
      <c r="F213" s="8"/>
    </row>
    <row r="214" spans="1:6" ht="12.75" customHeight="1">
      <c r="A214" s="12"/>
      <c r="B214" s="17"/>
      <c r="C214" s="17"/>
      <c r="D214" s="17" t="s">
        <v>110</v>
      </c>
      <c r="E214" s="17"/>
      <c r="F214" s="8"/>
    </row>
    <row r="215" spans="1:6" ht="12.75" customHeight="1">
      <c r="A215" s="12"/>
      <c r="B215" s="17"/>
      <c r="C215" s="17"/>
      <c r="D215" s="17" t="s">
        <v>19</v>
      </c>
      <c r="E215" s="17"/>
      <c r="F215" s="8"/>
    </row>
    <row r="216" spans="1:6" ht="12.75" customHeight="1">
      <c r="A216" s="12"/>
      <c r="B216" s="17"/>
      <c r="C216" s="17"/>
      <c r="D216" s="17" t="s">
        <v>134</v>
      </c>
      <c r="E216" s="17"/>
      <c r="F216" s="8"/>
    </row>
    <row r="217" spans="1:6" ht="12.75" customHeight="1">
      <c r="A217" s="12"/>
      <c r="B217" s="17"/>
      <c r="C217" s="17"/>
      <c r="D217" s="17" t="s">
        <v>21</v>
      </c>
      <c r="E217" s="17"/>
      <c r="F217" s="8"/>
    </row>
    <row r="218" spans="1:6" ht="12.75" customHeight="1">
      <c r="A218" s="12"/>
      <c r="B218" s="17"/>
      <c r="C218" s="17"/>
      <c r="D218" s="17" t="s">
        <v>74</v>
      </c>
      <c r="E218" s="17"/>
      <c r="F218" s="8"/>
    </row>
    <row r="219" spans="1:6" ht="12.75" customHeight="1">
      <c r="A219" s="12"/>
      <c r="B219" s="17"/>
      <c r="C219" s="17"/>
      <c r="D219" s="17" t="s">
        <v>41</v>
      </c>
      <c r="E219" s="17"/>
      <c r="F219" s="8"/>
    </row>
    <row r="220" spans="1:6" ht="12.75" customHeight="1">
      <c r="A220" s="12"/>
      <c r="B220" s="17"/>
      <c r="C220" s="17"/>
      <c r="D220" s="17" t="s">
        <v>102</v>
      </c>
      <c r="E220" s="17"/>
      <c r="F220" s="8"/>
    </row>
    <row r="221" spans="1:6" ht="12.75" customHeight="1">
      <c r="A221" s="12"/>
      <c r="B221" s="17"/>
      <c r="C221" s="17"/>
      <c r="D221" s="17" t="s">
        <v>95</v>
      </c>
      <c r="E221" s="17"/>
      <c r="F221" s="8"/>
    </row>
    <row r="222" spans="1:6" ht="12.75" customHeight="1">
      <c r="A222" s="12"/>
      <c r="B222" s="17"/>
      <c r="C222" s="17"/>
      <c r="D222" s="17" t="s">
        <v>26</v>
      </c>
      <c r="E222" s="17"/>
      <c r="F222" s="8"/>
    </row>
    <row r="223" spans="1:6" ht="12.75" customHeight="1">
      <c r="A223" s="12"/>
      <c r="B223" s="17"/>
      <c r="C223" s="17"/>
      <c r="D223" s="17" t="s">
        <v>44</v>
      </c>
      <c r="E223" s="17"/>
      <c r="F223" s="8"/>
    </row>
    <row r="224" spans="1:6" ht="12.75" customHeight="1">
      <c r="A224" s="12"/>
      <c r="B224" s="17"/>
      <c r="C224" s="17"/>
      <c r="D224" s="17" t="s">
        <v>54</v>
      </c>
      <c r="E224" s="17"/>
      <c r="F224" s="8"/>
    </row>
    <row r="225" spans="1:6" ht="12.75" customHeight="1">
      <c r="A225" s="12"/>
      <c r="B225" s="17"/>
      <c r="C225" s="17"/>
      <c r="D225" s="17" t="s">
        <v>143</v>
      </c>
      <c r="E225" s="17"/>
      <c r="F225" s="8"/>
    </row>
    <row r="226" spans="1:6" ht="12.75" customHeight="1">
      <c r="A226" s="12"/>
      <c r="B226" s="17"/>
      <c r="C226" s="17"/>
      <c r="D226" s="17" t="s">
        <v>71</v>
      </c>
      <c r="E226" s="17"/>
      <c r="F226" s="8"/>
    </row>
    <row r="227" spans="1:6" ht="12.75" customHeight="1">
      <c r="A227" s="12"/>
      <c r="B227" s="17"/>
      <c r="C227" s="17"/>
      <c r="D227" s="17" t="s">
        <v>89</v>
      </c>
      <c r="E227" s="17"/>
      <c r="F227" s="8"/>
    </row>
    <row r="228" spans="1:6" ht="12.75" customHeight="1">
      <c r="A228" s="12"/>
      <c r="B228" s="17"/>
      <c r="C228" s="17"/>
      <c r="D228" s="17" t="s">
        <v>57</v>
      </c>
      <c r="E228" s="17"/>
      <c r="F228" s="8"/>
    </row>
    <row r="229" spans="1:6" ht="12.75" customHeight="1">
      <c r="A229" s="12"/>
      <c r="B229" s="17"/>
      <c r="C229" s="17"/>
      <c r="D229" s="17" t="s">
        <v>120</v>
      </c>
      <c r="E229" s="17"/>
      <c r="F229" s="8"/>
    </row>
    <row r="230" spans="1:6" ht="12.75" customHeight="1">
      <c r="A230" s="12"/>
      <c r="B230" s="17"/>
      <c r="C230" s="17"/>
      <c r="D230" s="17" t="s">
        <v>5</v>
      </c>
      <c r="E230" s="17"/>
      <c r="F230" s="8"/>
    </row>
    <row r="231" spans="1:6" ht="12.75" customHeight="1">
      <c r="A231" s="12"/>
      <c r="B231" s="17"/>
      <c r="C231" s="17"/>
      <c r="D231" s="17" t="s">
        <v>31</v>
      </c>
      <c r="E231" s="17"/>
      <c r="F231" s="8"/>
    </row>
    <row r="232" spans="1:6" ht="12.75" customHeight="1">
      <c r="A232" s="12"/>
      <c r="B232" s="17"/>
      <c r="C232" s="17"/>
      <c r="D232" s="17" t="s">
        <v>80</v>
      </c>
      <c r="E232" s="17"/>
      <c r="F232" s="8"/>
    </row>
    <row r="233" spans="1:6" ht="12.75" customHeight="1">
      <c r="A233" s="12"/>
      <c r="B233" s="17"/>
      <c r="C233" s="17"/>
      <c r="D233" s="17" t="s">
        <v>68</v>
      </c>
      <c r="E233" s="17"/>
      <c r="F233" s="8"/>
    </row>
    <row r="234" spans="1:6" ht="12.75" customHeight="1">
      <c r="A234" s="12"/>
      <c r="B234" s="17"/>
      <c r="C234" s="17"/>
      <c r="D234" s="17" t="s">
        <v>140</v>
      </c>
      <c r="E234" s="17"/>
      <c r="F234" s="8"/>
    </row>
    <row r="235" spans="1:6" ht="12.75" customHeight="1">
      <c r="A235" s="12"/>
      <c r="B235" s="17"/>
      <c r="C235" s="17"/>
      <c r="D235" s="17" t="s">
        <v>46</v>
      </c>
      <c r="E235" s="17"/>
      <c r="F235" s="8"/>
    </row>
    <row r="236" spans="1:6" ht="12.75" customHeight="1">
      <c r="A236" s="12"/>
      <c r="B236" s="17"/>
      <c r="C236" s="17"/>
      <c r="D236" s="17" t="s">
        <v>22</v>
      </c>
      <c r="E236" s="17"/>
      <c r="F236" s="8"/>
    </row>
    <row r="237" spans="1:6" ht="12.75" customHeight="1">
      <c r="A237" s="12"/>
      <c r="B237" s="17"/>
      <c r="C237" s="17"/>
      <c r="D237" s="17" t="s">
        <v>125</v>
      </c>
      <c r="E237" s="17"/>
      <c r="F237" s="8"/>
    </row>
    <row r="238" spans="1:6" ht="12.75" customHeight="1">
      <c r="A238" s="12"/>
      <c r="B238" s="17"/>
      <c r="C238" s="17"/>
      <c r="D238" s="17" t="s">
        <v>135</v>
      </c>
      <c r="E238" s="17"/>
      <c r="F238" s="8"/>
    </row>
    <row r="239" spans="1:6" ht="12.75" customHeight="1">
      <c r="A239" s="12"/>
      <c r="B239" s="17"/>
      <c r="C239" s="17"/>
      <c r="D239" s="17" t="s">
        <v>92</v>
      </c>
      <c r="E239" s="17"/>
      <c r="F239" s="8"/>
    </row>
    <row r="240" spans="1:6" ht="12.75" customHeight="1">
      <c r="A240" s="12"/>
      <c r="B240" s="13"/>
      <c r="C240" s="13"/>
      <c r="D240" s="13" t="s">
        <v>145</v>
      </c>
      <c r="E240" s="13"/>
      <c r="F240" s="8"/>
    </row>
    <row r="241" spans="1:6" ht="12.75" customHeight="1">
      <c r="A241" s="12"/>
      <c r="B241" s="15">
        <v>40395</v>
      </c>
      <c r="C241" s="16" t="s">
        <v>90</v>
      </c>
      <c r="D241" s="16" t="s">
        <v>108</v>
      </c>
      <c r="E241" s="16">
        <v>3</v>
      </c>
      <c r="F241" s="8"/>
    </row>
    <row r="242" spans="1:6" ht="12.75" customHeight="1">
      <c r="A242" s="12"/>
      <c r="B242" s="15">
        <v>40397</v>
      </c>
      <c r="C242" s="16" t="s">
        <v>106</v>
      </c>
      <c r="D242" s="16" t="s">
        <v>104</v>
      </c>
      <c r="E242" s="16">
        <v>2</v>
      </c>
      <c r="F242" s="8"/>
    </row>
    <row r="243" spans="1:6" ht="12.75" customHeight="1">
      <c r="A243" s="12"/>
      <c r="B243" s="15">
        <v>40398</v>
      </c>
      <c r="C243" s="16" t="s">
        <v>38</v>
      </c>
      <c r="D243" s="16" t="s">
        <v>104</v>
      </c>
      <c r="E243" s="16">
        <v>2.5</v>
      </c>
      <c r="F243" s="8"/>
    </row>
    <row r="244" spans="1:6" ht="12.75" customHeight="1">
      <c r="A244" s="12"/>
      <c r="B244" s="15">
        <v>40400</v>
      </c>
      <c r="C244" s="16" t="s">
        <v>83</v>
      </c>
      <c r="D244" s="16" t="s">
        <v>104</v>
      </c>
      <c r="E244" s="16">
        <v>3</v>
      </c>
      <c r="F244" s="8"/>
    </row>
    <row r="245" spans="1:6" ht="12.75" customHeight="1">
      <c r="A245" s="12"/>
      <c r="B245" s="15">
        <v>40408</v>
      </c>
      <c r="C245" s="16" t="s">
        <v>77</v>
      </c>
      <c r="D245" s="16" t="s">
        <v>0</v>
      </c>
      <c r="E245" s="16">
        <v>1.5</v>
      </c>
      <c r="F245" s="8"/>
    </row>
    <row r="246" spans="1:6" ht="12.75" customHeight="1">
      <c r="A246" s="12"/>
      <c r="B246" s="15">
        <v>40411</v>
      </c>
      <c r="C246" s="16" t="s">
        <v>76</v>
      </c>
      <c r="D246" s="16" t="s">
        <v>0</v>
      </c>
      <c r="E246" s="16">
        <v>1.5</v>
      </c>
      <c r="F246" s="8"/>
    </row>
    <row r="247" spans="1:6" ht="12.75" customHeight="1">
      <c r="A247" s="12"/>
      <c r="B247" s="11"/>
      <c r="C247" s="11" t="s">
        <v>30</v>
      </c>
      <c r="D247" s="11" t="s">
        <v>63</v>
      </c>
      <c r="E247" s="11">
        <v>2</v>
      </c>
      <c r="F247" s="8"/>
    </row>
    <row r="248" spans="1:6" ht="12.75" customHeight="1">
      <c r="A248" s="12"/>
      <c r="B248" s="13"/>
      <c r="C248" s="13"/>
      <c r="D248" s="13" t="s">
        <v>113</v>
      </c>
      <c r="E248" s="13"/>
      <c r="F248" s="8"/>
    </row>
    <row r="249" spans="1:6" ht="12.75" customHeight="1">
      <c r="A249" s="12"/>
      <c r="B249" s="11"/>
      <c r="C249" s="11" t="s">
        <v>59</v>
      </c>
      <c r="D249" s="11" t="s">
        <v>63</v>
      </c>
      <c r="E249" s="11">
        <v>2.5</v>
      </c>
      <c r="F249" s="8"/>
    </row>
    <row r="250" spans="1:6" ht="12.75" customHeight="1">
      <c r="A250" s="12"/>
      <c r="B250" s="13"/>
      <c r="C250" s="13"/>
      <c r="D250" s="13" t="s">
        <v>113</v>
      </c>
      <c r="E250" s="13"/>
      <c r="F250" s="8"/>
    </row>
    <row r="251" spans="1:6" ht="12.75" customHeight="1">
      <c r="A251" s="12"/>
      <c r="B251" s="11"/>
      <c r="C251" s="11" t="s">
        <v>4</v>
      </c>
      <c r="D251" s="11" t="s">
        <v>63</v>
      </c>
      <c r="E251" s="11">
        <v>3</v>
      </c>
      <c r="F251" s="8"/>
    </row>
    <row r="252" spans="1:6" ht="12.75" customHeight="1">
      <c r="A252" s="12"/>
      <c r="B252" s="13"/>
      <c r="C252" s="13"/>
      <c r="D252" s="13" t="s">
        <v>113</v>
      </c>
      <c r="E252" s="13"/>
      <c r="F252" s="8"/>
    </row>
    <row r="253" spans="1:6" ht="12.75" customHeight="1">
      <c r="A253" s="12"/>
      <c r="B253" s="11"/>
      <c r="C253" s="11" t="s">
        <v>49</v>
      </c>
      <c r="D253" s="11" t="s">
        <v>63</v>
      </c>
      <c r="E253" s="11">
        <v>3</v>
      </c>
      <c r="F253" s="8"/>
    </row>
    <row r="254" spans="1:6" ht="12.75" customHeight="1">
      <c r="A254" s="12"/>
      <c r="B254" s="13"/>
      <c r="C254" s="13"/>
      <c r="D254" s="13" t="s">
        <v>113</v>
      </c>
      <c r="E254" s="13"/>
      <c r="F254" s="8"/>
    </row>
    <row r="255" spans="1:6" ht="12.75" customHeight="1">
      <c r="A255" s="12"/>
      <c r="B255" s="11"/>
      <c r="C255" s="11" t="s">
        <v>7</v>
      </c>
      <c r="D255" s="11" t="s">
        <v>63</v>
      </c>
      <c r="E255" s="11">
        <v>4</v>
      </c>
      <c r="F255" s="8"/>
    </row>
    <row r="256" spans="1:6" ht="12.75" customHeight="1">
      <c r="A256" s="14"/>
      <c r="B256" s="13"/>
      <c r="C256" s="13"/>
      <c r="D256" s="13" t="s">
        <v>113</v>
      </c>
      <c r="E256" s="13"/>
      <c r="F256" s="8"/>
    </row>
    <row r="257" spans="1:6" ht="12.75" customHeight="1">
      <c r="A257" s="9" t="s">
        <v>13</v>
      </c>
      <c r="B257" s="15">
        <v>40431</v>
      </c>
      <c r="C257" s="16" t="s">
        <v>77</v>
      </c>
      <c r="D257" s="16" t="s">
        <v>118</v>
      </c>
      <c r="E257" s="16">
        <v>1.5</v>
      </c>
      <c r="F257" s="8"/>
    </row>
    <row r="258" spans="1:6" ht="12.75" customHeight="1">
      <c r="A258" s="12"/>
      <c r="B258" s="15">
        <v>40436</v>
      </c>
      <c r="C258" s="16" t="s">
        <v>48</v>
      </c>
      <c r="D258" s="16" t="s">
        <v>118</v>
      </c>
      <c r="E258" s="16">
        <v>2</v>
      </c>
      <c r="F258" s="8"/>
    </row>
    <row r="259" spans="1:6" ht="12.75" customHeight="1">
      <c r="A259" s="12"/>
      <c r="B259" s="15">
        <v>40437</v>
      </c>
      <c r="C259" s="16" t="s">
        <v>30</v>
      </c>
      <c r="D259" s="16" t="s">
        <v>118</v>
      </c>
      <c r="E259" s="16">
        <v>2</v>
      </c>
      <c r="F259" s="8"/>
    </row>
    <row r="260" spans="1:6" ht="12.75" customHeight="1">
      <c r="A260" s="12"/>
      <c r="B260" s="15">
        <v>40439</v>
      </c>
      <c r="C260" s="16" t="s">
        <v>59</v>
      </c>
      <c r="D260" s="16" t="s">
        <v>118</v>
      </c>
      <c r="E260" s="16">
        <v>2.5</v>
      </c>
      <c r="F260" s="8"/>
    </row>
    <row r="261" spans="1:6" ht="12.75" customHeight="1">
      <c r="A261" s="17"/>
      <c r="B261" s="15">
        <v>40445</v>
      </c>
      <c r="C261" s="16" t="s">
        <v>70</v>
      </c>
      <c r="D261" s="16" t="s">
        <v>63</v>
      </c>
      <c r="E261" s="16">
        <v>2</v>
      </c>
      <c r="F261" s="8"/>
    </row>
    <row r="262" spans="1:6" ht="12.75" customHeight="1">
      <c r="A262" s="12"/>
      <c r="B262" s="10">
        <v>40458</v>
      </c>
      <c r="C262" s="11" t="s">
        <v>103</v>
      </c>
      <c r="D262" s="11" t="s">
        <v>19</v>
      </c>
      <c r="E262" s="11">
        <f>3*K_CRIMEA</f>
      </c>
      <c r="F262" s="8"/>
    </row>
    <row r="263" spans="1:6" ht="12.75" customHeight="1">
      <c r="A263" s="12"/>
      <c r="B263" s="13"/>
      <c r="C263" s="13"/>
      <c r="D263" s="13" t="s">
        <v>1</v>
      </c>
      <c r="E263" s="13"/>
      <c r="F263" s="8"/>
    </row>
    <row r="264" spans="1:6" ht="12.75" customHeight="1">
      <c r="A264" s="12"/>
      <c r="B264" s="15">
        <v>40458</v>
      </c>
      <c r="C264" s="16" t="s">
        <v>122</v>
      </c>
      <c r="D264" s="16" t="s">
        <v>92</v>
      </c>
      <c r="E264" s="16">
        <f>5*K_CRIMEA</f>
      </c>
      <c r="F264" s="8"/>
    </row>
    <row r="265" spans="1:6" ht="12.75" customHeight="1">
      <c r="A265" s="12"/>
      <c r="B265" s="10">
        <v>40458</v>
      </c>
      <c r="C265" s="11" t="s">
        <v>15</v>
      </c>
      <c r="D265" s="11" t="s">
        <v>98</v>
      </c>
      <c r="E265" s="11">
        <f>3.5*K_CRIMEA</f>
      </c>
      <c r="F265" s="8"/>
    </row>
    <row r="266" spans="1:6" ht="12.75" customHeight="1">
      <c r="A266" s="12"/>
      <c r="B266" s="17"/>
      <c r="C266" s="17"/>
      <c r="D266" s="17" t="s">
        <v>134</v>
      </c>
      <c r="E266" s="17"/>
      <c r="F266" s="8"/>
    </row>
    <row r="267" spans="1:6" ht="12.75" customHeight="1">
      <c r="A267" s="12"/>
      <c r="B267" s="13"/>
      <c r="C267" s="13"/>
      <c r="D267" s="13" t="s">
        <v>21</v>
      </c>
      <c r="E267" s="13"/>
      <c r="F267" s="8"/>
    </row>
    <row r="268" spans="1:6" ht="12.75" customHeight="1">
      <c r="A268" s="12"/>
      <c r="B268" s="10">
        <v>40459</v>
      </c>
      <c r="C268" s="11" t="s">
        <v>88</v>
      </c>
      <c r="D268" s="11" t="s">
        <v>19</v>
      </c>
      <c r="E268" s="11">
        <f>4*K_CRIMEA</f>
      </c>
      <c r="F268" s="8"/>
    </row>
    <row r="269" spans="1:6" ht="12.75" customHeight="1">
      <c r="A269" s="12"/>
      <c r="B269" s="13"/>
      <c r="C269" s="13"/>
      <c r="D269" s="13" t="s">
        <v>1</v>
      </c>
      <c r="E269" s="13"/>
      <c r="F269" s="8"/>
    </row>
    <row r="270" spans="1:6" ht="12.75" customHeight="1">
      <c r="A270" s="12"/>
      <c r="B270" s="10">
        <v>40464</v>
      </c>
      <c r="C270" s="11" t="s">
        <v>107</v>
      </c>
      <c r="D270" s="11" t="s">
        <v>98</v>
      </c>
      <c r="E270" s="11">
        <f>2.5*K_CRIMEA</f>
      </c>
      <c r="F270" s="8"/>
    </row>
    <row r="271" spans="1:6" ht="12.75" customHeight="1">
      <c r="A271" s="14"/>
      <c r="B271" s="13"/>
      <c r="C271" s="13"/>
      <c r="D271" s="13" t="s">
        <v>134</v>
      </c>
      <c r="E271" s="13"/>
      <c r="F271" s="8"/>
    </row>
    <row r="272" spans="1:5" ht="12.75" customHeight="1">
      <c r="A272" s="20"/>
      <c r="B272" s="21"/>
      <c r="C272" s="21"/>
      <c r="D272" s="21"/>
      <c r="E272" s="21"/>
    </row>
    <row r="273" ht="12.75" customHeight="1">
      <c r="A273" s="22"/>
    </row>
    <row r="274" ht="12.75" customHeight="1">
      <c r="A274" s="22"/>
    </row>
    <row r="275" ht="12.75" customHeight="1">
      <c r="A275" s="22"/>
    </row>
  </sheetData>
  <mergeCells count="3">
    <mergeCell ref="A1:E1"/>
    <mergeCell ref="A2:C2"/>
    <mergeCell ref="A4:E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17.140625" defaultRowHeight="12.75" customHeight="1"/>
  <cols>
    <col min="1" max="1" width="4.28125" style="0" customWidth="1"/>
    <col min="2" max="2" width="21.140625" style="0" customWidth="1"/>
    <col min="3" max="3" width="7.140625" style="0" customWidth="1"/>
    <col min="4" max="4" width="0.42578125" style="0" customWidth="1"/>
    <col min="5" max="8" width="7.140625" style="0" customWidth="1"/>
    <col min="9" max="9" width="0.42578125" style="0" customWidth="1"/>
    <col min="10" max="16" width="7.140625" style="0" customWidth="1"/>
    <col min="17" max="17" width="0.42578125" style="0" customWidth="1"/>
    <col min="18" max="21" width="7.140625" style="0" customWidth="1"/>
    <col min="22" max="22" width="0.42578125" style="0" customWidth="1"/>
    <col min="23" max="23" width="14.28125" style="0" customWidth="1"/>
  </cols>
  <sheetData>
    <row r="1" spans="3:23" ht="15.75">
      <c r="C1" s="1" t="s">
        <v>64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14.25">
      <c r="A2" s="23"/>
      <c r="B2" s="24"/>
      <c r="C2" s="25" t="s">
        <v>35</v>
      </c>
      <c r="D2" s="25"/>
      <c r="E2" s="25" t="s">
        <v>17</v>
      </c>
      <c r="F2" s="25"/>
      <c r="G2" s="25"/>
      <c r="H2" s="25"/>
      <c r="I2" s="25"/>
      <c r="J2" s="25" t="s">
        <v>55</v>
      </c>
      <c r="K2" s="25"/>
      <c r="L2" s="25"/>
      <c r="M2" s="25"/>
      <c r="N2" s="25"/>
      <c r="O2" s="25"/>
      <c r="P2" s="25"/>
      <c r="Q2" s="25"/>
      <c r="R2" s="25" t="s">
        <v>13</v>
      </c>
      <c r="S2" s="26"/>
      <c r="T2" s="26"/>
      <c r="U2" s="26"/>
      <c r="V2" s="26"/>
      <c r="W2" s="25" t="s">
        <v>121</v>
      </c>
    </row>
    <row r="3" spans="1:23" ht="12.75" customHeight="1">
      <c r="A3" s="27">
        <f>ROW()-2</f>
      </c>
      <c r="B3" s="28" t="s">
        <v>8</v>
      </c>
      <c r="C3" s="29">
        <f>6*K_WINTER</f>
      </c>
      <c r="D3" s="29"/>
      <c r="E3" s="29">
        <f>3.5*K_CRIMEA</f>
      </c>
      <c r="F3" s="29">
        <f>5*K_CRIMEA</f>
      </c>
      <c r="G3" s="29">
        <f>5*K_CRIMEA</f>
      </c>
      <c r="H3" s="29"/>
      <c r="I3" s="29"/>
      <c r="J3" s="29">
        <v>2</v>
      </c>
      <c r="K3" s="29">
        <v>3.5</v>
      </c>
      <c r="L3" s="29">
        <v>3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7">
        <f>SUM(C3:U3)</f>
      </c>
    </row>
    <row r="4" spans="1:23" ht="12.75" customHeight="1">
      <c r="A4" s="7">
        <f>ROW()-2</f>
      </c>
      <c r="B4" s="30" t="s">
        <v>63</v>
      </c>
      <c r="C4" s="31">
        <f>1.5*K_WINTER</f>
      </c>
      <c r="D4" s="31"/>
      <c r="E4" s="31">
        <f>2.5*K_CRIMEA</f>
      </c>
      <c r="F4" s="31">
        <f>3.5*K_CRIMEA</f>
      </c>
      <c r="G4" s="31"/>
      <c r="H4" s="31"/>
      <c r="I4" s="31"/>
      <c r="J4" s="31">
        <v>2</v>
      </c>
      <c r="K4" s="31">
        <v>2.5</v>
      </c>
      <c r="L4" s="31">
        <v>3</v>
      </c>
      <c r="M4" s="31">
        <v>3</v>
      </c>
      <c r="N4" s="31">
        <v>4</v>
      </c>
      <c r="O4" s="31"/>
      <c r="P4" s="31"/>
      <c r="Q4" s="31"/>
      <c r="R4" s="31">
        <v>2</v>
      </c>
      <c r="S4" s="31"/>
      <c r="T4" s="31"/>
      <c r="U4" s="31"/>
      <c r="V4" s="31"/>
      <c r="W4" s="7">
        <f>SUM(C4:U4)</f>
      </c>
    </row>
    <row r="5" spans="1:23" ht="12.75" customHeight="1">
      <c r="A5" s="7">
        <f>ROW()-2</f>
      </c>
      <c r="B5" s="30" t="s">
        <v>19</v>
      </c>
      <c r="C5" s="31"/>
      <c r="D5" s="31"/>
      <c r="E5" s="31">
        <f>1.5*K_CRIMEA</f>
      </c>
      <c r="F5" s="31"/>
      <c r="G5" s="31"/>
      <c r="H5" s="31"/>
      <c r="I5" s="31"/>
      <c r="J5" s="31">
        <v>1.5</v>
      </c>
      <c r="K5" s="31">
        <v>1.5</v>
      </c>
      <c r="L5" s="31">
        <v>2</v>
      </c>
      <c r="M5" s="31">
        <v>2</v>
      </c>
      <c r="N5" s="31">
        <v>2.5</v>
      </c>
      <c r="O5" s="31">
        <v>3</v>
      </c>
      <c r="P5" s="31"/>
      <c r="Q5" s="31"/>
      <c r="R5" s="31">
        <f>3*K_CRIMEA</f>
      </c>
      <c r="S5" s="31">
        <f>4*K_CRIMEA</f>
      </c>
      <c r="T5" s="31"/>
      <c r="U5" s="31"/>
      <c r="V5" s="31"/>
      <c r="W5" s="7">
        <f>SUM(C5:U5)</f>
      </c>
    </row>
    <row r="6" spans="1:23" ht="12.75" customHeight="1">
      <c r="A6" s="7">
        <f>ROW()-2</f>
      </c>
      <c r="B6" s="16" t="s">
        <v>98</v>
      </c>
      <c r="C6" s="31"/>
      <c r="D6" s="31"/>
      <c r="E6" s="31">
        <f>4*K_CRIMEA</f>
      </c>
      <c r="F6" s="31">
        <f>4.5*K_CRIMEA</f>
      </c>
      <c r="G6" s="31">
        <f>5*K_CRIMEA</f>
      </c>
      <c r="H6" s="31">
        <f>5.5*K_CRIMEA</f>
      </c>
      <c r="I6" s="31"/>
      <c r="J6" s="31"/>
      <c r="K6" s="31"/>
      <c r="L6" s="31"/>
      <c r="M6" s="31"/>
      <c r="N6" s="31"/>
      <c r="O6" s="31"/>
      <c r="P6" s="31"/>
      <c r="Q6" s="31"/>
      <c r="R6" s="31">
        <f>3.5*K_CRIMEA</f>
      </c>
      <c r="S6" s="31">
        <f>2.5*K_CRIMEA</f>
      </c>
      <c r="T6" s="31"/>
      <c r="U6" s="31"/>
      <c r="V6" s="31"/>
      <c r="W6" s="7">
        <f>SUM(C6:U6)</f>
      </c>
    </row>
    <row r="7" spans="1:23" ht="12.75" customHeight="1">
      <c r="A7" s="27">
        <f>ROW()-2</f>
      </c>
      <c r="B7" s="28" t="s">
        <v>134</v>
      </c>
      <c r="C7" s="29"/>
      <c r="D7" s="29"/>
      <c r="E7" s="29">
        <f>1.5*K_CRIMEA</f>
      </c>
      <c r="F7" s="29"/>
      <c r="G7" s="29"/>
      <c r="H7" s="29"/>
      <c r="I7" s="29"/>
      <c r="J7" s="29">
        <v>1.5</v>
      </c>
      <c r="K7" s="29">
        <v>1.5</v>
      </c>
      <c r="L7" s="29">
        <v>2</v>
      </c>
      <c r="M7" s="29">
        <v>2</v>
      </c>
      <c r="N7" s="29">
        <v>2.5</v>
      </c>
      <c r="O7" s="29">
        <v>3</v>
      </c>
      <c r="P7" s="29"/>
      <c r="Q7" s="29"/>
      <c r="R7" s="29">
        <f>3.5*K_CRIMEA</f>
      </c>
      <c r="S7" s="29">
        <f>2.5*K_CRIMEA</f>
      </c>
      <c r="T7" s="29"/>
      <c r="U7" s="29"/>
      <c r="V7" s="29"/>
      <c r="W7" s="27">
        <f>SUM(C7:U7)</f>
      </c>
    </row>
    <row r="8" spans="1:23" ht="12.75" customHeight="1">
      <c r="A8" s="7">
        <f>ROW()-2</f>
      </c>
      <c r="B8" s="30" t="s">
        <v>40</v>
      </c>
      <c r="C8" s="31"/>
      <c r="D8" s="31"/>
      <c r="E8" s="31">
        <f>3.5*K_CRIMEA</f>
      </c>
      <c r="F8" s="31">
        <f>4*K_CRIMEA</f>
      </c>
      <c r="G8" s="31"/>
      <c r="H8" s="31"/>
      <c r="I8" s="31"/>
      <c r="J8" s="31">
        <v>2</v>
      </c>
      <c r="K8" s="31">
        <v>3.5</v>
      </c>
      <c r="L8" s="31">
        <v>2.5</v>
      </c>
      <c r="M8" s="31">
        <v>4</v>
      </c>
      <c r="N8" s="31"/>
      <c r="O8" s="31"/>
      <c r="P8" s="31"/>
      <c r="Q8" s="31"/>
      <c r="R8" s="31"/>
      <c r="S8" s="31"/>
      <c r="T8" s="31"/>
      <c r="U8" s="31"/>
      <c r="V8" s="31"/>
      <c r="W8" s="7">
        <f>SUM(C8:U8)</f>
      </c>
    </row>
    <row r="9" spans="1:23" ht="12.75" customHeight="1">
      <c r="A9" s="7">
        <f>ROW()-2</f>
      </c>
      <c r="B9" s="30" t="s">
        <v>126</v>
      </c>
      <c r="C9" s="31"/>
      <c r="D9" s="31"/>
      <c r="E9" s="31">
        <f>3.5*K_CRIMEA</f>
      </c>
      <c r="F9" s="31">
        <f>4*K_CRIMEA</f>
      </c>
      <c r="G9" s="31"/>
      <c r="H9" s="31"/>
      <c r="I9" s="31"/>
      <c r="J9" s="31">
        <v>2</v>
      </c>
      <c r="K9" s="31">
        <v>3.5</v>
      </c>
      <c r="L9" s="31">
        <v>2.5</v>
      </c>
      <c r="M9" s="31">
        <v>3</v>
      </c>
      <c r="N9" s="31"/>
      <c r="O9" s="31"/>
      <c r="P9" s="31"/>
      <c r="Q9" s="31"/>
      <c r="R9" s="31"/>
      <c r="S9" s="31"/>
      <c r="T9" s="31"/>
      <c r="U9" s="31"/>
      <c r="V9" s="31"/>
      <c r="W9" s="7">
        <f>SUM(C9:U9)</f>
      </c>
    </row>
    <row r="10" spans="1:23" ht="25.5">
      <c r="A10" s="7">
        <f>ROW()-2</f>
      </c>
      <c r="B10" s="30" t="s">
        <v>21</v>
      </c>
      <c r="C10" s="31"/>
      <c r="D10" s="31"/>
      <c r="E10" s="31">
        <f>1.5*K_CRIMEA</f>
      </c>
      <c r="F10" s="31"/>
      <c r="G10" s="31"/>
      <c r="H10" s="31"/>
      <c r="I10" s="31"/>
      <c r="J10" s="31">
        <v>1.5</v>
      </c>
      <c r="K10" s="31">
        <v>1.5</v>
      </c>
      <c r="L10" s="31">
        <v>2</v>
      </c>
      <c r="M10" s="31">
        <v>2</v>
      </c>
      <c r="N10" s="31">
        <v>2.5</v>
      </c>
      <c r="O10" s="31">
        <v>3</v>
      </c>
      <c r="P10" s="31"/>
      <c r="Q10" s="31"/>
      <c r="R10" s="31">
        <f>3.5*K_CRIMEA</f>
      </c>
      <c r="S10" s="31"/>
      <c r="T10" s="31"/>
      <c r="U10" s="31"/>
      <c r="V10" s="31"/>
      <c r="W10" s="7">
        <f>SUM(C10:U10)</f>
      </c>
    </row>
    <row r="11" spans="1:23" ht="12.75" customHeight="1">
      <c r="A11" s="7">
        <f>ROW()-2</f>
      </c>
      <c r="B11" s="30" t="s">
        <v>1</v>
      </c>
      <c r="C11" s="31"/>
      <c r="D11" s="31"/>
      <c r="E11" s="31">
        <f>1.5*K_CRIMEA</f>
      </c>
      <c r="F11" s="31"/>
      <c r="G11" s="31"/>
      <c r="H11" s="31"/>
      <c r="I11" s="31"/>
      <c r="J11" s="31">
        <v>1.5</v>
      </c>
      <c r="K11" s="31">
        <v>1.5</v>
      </c>
      <c r="L11" s="31">
        <v>2</v>
      </c>
      <c r="M11" s="31">
        <v>2</v>
      </c>
      <c r="N11" s="31">
        <v>2.5</v>
      </c>
      <c r="O11" s="31"/>
      <c r="P11" s="31"/>
      <c r="Q11" s="31"/>
      <c r="R11" s="31">
        <f>3*K_CRIMEA</f>
      </c>
      <c r="S11" s="31">
        <f>4*K_CRIMEA</f>
      </c>
      <c r="T11" s="31"/>
      <c r="U11" s="31"/>
      <c r="V11" s="31"/>
      <c r="W11" s="7">
        <f>SUM(C11:U11)</f>
      </c>
    </row>
    <row r="12" spans="1:23" ht="12.75" customHeight="1">
      <c r="A12" s="7">
        <f>ROW()-2</f>
      </c>
      <c r="B12" s="30" t="s">
        <v>86</v>
      </c>
      <c r="C12" s="31"/>
      <c r="D12" s="31"/>
      <c r="E12" s="31">
        <f>3.5*K_CRIMEA</f>
      </c>
      <c r="F12" s="31"/>
      <c r="G12" s="31"/>
      <c r="H12" s="31"/>
      <c r="I12" s="31"/>
      <c r="J12" s="31">
        <v>2</v>
      </c>
      <c r="K12" s="31">
        <v>3.5</v>
      </c>
      <c r="L12" s="31">
        <v>2.5</v>
      </c>
      <c r="M12" s="31">
        <v>2</v>
      </c>
      <c r="N12" s="31">
        <v>3</v>
      </c>
      <c r="O12" s="31"/>
      <c r="P12" s="31"/>
      <c r="Q12" s="31"/>
      <c r="R12" s="31"/>
      <c r="S12" s="31"/>
      <c r="T12" s="31"/>
      <c r="U12" s="31"/>
      <c r="V12" s="31"/>
      <c r="W12" s="7">
        <f>SUM(C12:U12)</f>
      </c>
    </row>
    <row r="13" spans="1:23" ht="12.75" customHeight="1">
      <c r="A13" s="7">
        <f>ROW()-2</f>
      </c>
      <c r="B13" s="30" t="s">
        <v>72</v>
      </c>
      <c r="C13" s="31">
        <f>6*K_WINTER</f>
      </c>
      <c r="D13" s="31"/>
      <c r="E13" s="31">
        <f>5*K_CRIMEA</f>
      </c>
      <c r="F13" s="31">
        <f>5*K_CRIMEA</f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7">
        <f>SUM(C13:U13)</f>
      </c>
    </row>
    <row r="14" spans="1:23" ht="12.75" customHeight="1">
      <c r="A14" s="7">
        <f>ROW()-2</f>
      </c>
      <c r="B14" s="30" t="s">
        <v>114</v>
      </c>
      <c r="C14" s="31"/>
      <c r="D14" s="31"/>
      <c r="E14" s="31"/>
      <c r="F14" s="31"/>
      <c r="G14" s="31"/>
      <c r="H14" s="31"/>
      <c r="I14" s="31"/>
      <c r="J14" s="31">
        <v>1.5</v>
      </c>
      <c r="K14" s="31">
        <v>1.5</v>
      </c>
      <c r="L14" s="31">
        <v>2</v>
      </c>
      <c r="M14" s="31">
        <v>2.5</v>
      </c>
      <c r="N14" s="31">
        <v>2</v>
      </c>
      <c r="O14" s="31">
        <v>2.5</v>
      </c>
      <c r="P14" s="31">
        <v>3</v>
      </c>
      <c r="Q14" s="31"/>
      <c r="R14" s="31"/>
      <c r="S14" s="31"/>
      <c r="T14" s="31"/>
      <c r="U14" s="31"/>
      <c r="V14" s="31"/>
      <c r="W14" s="7">
        <f>SUM(C14:U14)</f>
      </c>
    </row>
    <row r="15" spans="1:23" ht="12.75" customHeight="1">
      <c r="A15" s="7">
        <f>ROW()-2</f>
      </c>
      <c r="B15" s="30" t="s">
        <v>69</v>
      </c>
      <c r="C15" s="31"/>
      <c r="D15" s="31"/>
      <c r="E15" s="31">
        <f>3.5*K_CRIMEA</f>
      </c>
      <c r="F15" s="31"/>
      <c r="G15" s="31"/>
      <c r="H15" s="31"/>
      <c r="I15" s="31"/>
      <c r="J15" s="31">
        <v>2</v>
      </c>
      <c r="K15" s="31">
        <v>3.5</v>
      </c>
      <c r="L15" s="31">
        <v>2.5</v>
      </c>
      <c r="M15" s="31">
        <v>4</v>
      </c>
      <c r="N15" s="31"/>
      <c r="O15" s="31"/>
      <c r="P15" s="31"/>
      <c r="Q15" s="31"/>
      <c r="R15" s="31"/>
      <c r="S15" s="31"/>
      <c r="T15" s="31"/>
      <c r="U15" s="31"/>
      <c r="V15" s="31"/>
      <c r="W15" s="7">
        <f>SUM(C15:U15)</f>
      </c>
    </row>
    <row r="16" spans="1:23" ht="12.75" customHeight="1">
      <c r="A16" s="7">
        <f>ROW()-2</f>
      </c>
      <c r="B16" s="30" t="s">
        <v>113</v>
      </c>
      <c r="C16" s="31"/>
      <c r="D16" s="31"/>
      <c r="E16" s="31"/>
      <c r="F16" s="31"/>
      <c r="G16" s="31"/>
      <c r="H16" s="31"/>
      <c r="I16" s="31"/>
      <c r="J16" s="31">
        <v>2</v>
      </c>
      <c r="K16" s="31">
        <v>2.5</v>
      </c>
      <c r="L16" s="31">
        <v>3</v>
      </c>
      <c r="M16" s="31">
        <v>3</v>
      </c>
      <c r="N16" s="31">
        <v>4</v>
      </c>
      <c r="O16" s="31"/>
      <c r="P16" s="31"/>
      <c r="Q16" s="31"/>
      <c r="R16" s="31"/>
      <c r="S16" s="31"/>
      <c r="T16" s="31"/>
      <c r="U16" s="31"/>
      <c r="V16" s="31"/>
      <c r="W16" s="7">
        <f>SUM(C16:U16)</f>
      </c>
    </row>
    <row r="17" spans="1:23" ht="12.75" customHeight="1">
      <c r="A17" s="7">
        <f>ROW()-2</f>
      </c>
      <c r="B17" s="30" t="s">
        <v>45</v>
      </c>
      <c r="C17" s="31"/>
      <c r="D17" s="31"/>
      <c r="E17" s="31">
        <f>1.5*K_CRIMEA</f>
      </c>
      <c r="F17" s="31"/>
      <c r="G17" s="31"/>
      <c r="H17" s="31"/>
      <c r="I17" s="31"/>
      <c r="J17" s="31">
        <v>2</v>
      </c>
      <c r="K17" s="31">
        <v>1.5</v>
      </c>
      <c r="L17" s="31">
        <v>3</v>
      </c>
      <c r="M17" s="31">
        <v>1.5</v>
      </c>
      <c r="N17" s="31">
        <v>2.5</v>
      </c>
      <c r="O17" s="31">
        <v>2.5</v>
      </c>
      <c r="P17" s="31"/>
      <c r="Q17" s="31"/>
      <c r="R17" s="31"/>
      <c r="S17" s="31"/>
      <c r="T17" s="31"/>
      <c r="U17" s="31"/>
      <c r="V17" s="31"/>
      <c r="W17" s="7">
        <f>SUM(C17:U17)</f>
      </c>
    </row>
    <row r="18" spans="1:23" ht="12.75" customHeight="1">
      <c r="A18" s="7">
        <f>ROW()-2</f>
      </c>
      <c r="B18" s="30" t="s">
        <v>41</v>
      </c>
      <c r="C18" s="31"/>
      <c r="D18" s="31"/>
      <c r="E18" s="31">
        <f>1.5*K_CRIMEA</f>
      </c>
      <c r="F18" s="31"/>
      <c r="G18" s="31"/>
      <c r="H18" s="31"/>
      <c r="I18" s="31"/>
      <c r="J18" s="31">
        <v>1.5</v>
      </c>
      <c r="K18" s="31">
        <v>1.5</v>
      </c>
      <c r="L18" s="31">
        <v>2</v>
      </c>
      <c r="M18" s="31">
        <v>2</v>
      </c>
      <c r="N18" s="31">
        <v>2.5</v>
      </c>
      <c r="O18" s="31">
        <v>3</v>
      </c>
      <c r="P18" s="31"/>
      <c r="Q18" s="31"/>
      <c r="R18" s="31"/>
      <c r="S18" s="31"/>
      <c r="T18" s="31"/>
      <c r="U18" s="31"/>
      <c r="V18" s="31"/>
      <c r="W18" s="7">
        <f>SUM(C18:U18)</f>
      </c>
    </row>
    <row r="19" spans="1:23" ht="12.75" customHeight="1">
      <c r="A19" s="7">
        <f>ROW()-2</f>
      </c>
      <c r="B19" s="30" t="s">
        <v>129</v>
      </c>
      <c r="C19" s="31"/>
      <c r="D19" s="31"/>
      <c r="E19" s="31">
        <f>3.5*K_CRIMEA</f>
      </c>
      <c r="F19" s="31">
        <f>4*K_CRIMEA</f>
      </c>
      <c r="G19" s="31"/>
      <c r="H19" s="31"/>
      <c r="I19" s="31"/>
      <c r="J19" s="31">
        <v>2</v>
      </c>
      <c r="K19" s="31">
        <v>3.5</v>
      </c>
      <c r="L19" s="31">
        <v>2.5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7">
        <f>SUM(C19:U19)</f>
      </c>
    </row>
    <row r="20" spans="1:23" ht="12.75" customHeight="1">
      <c r="A20" s="7">
        <f>ROW()-2</f>
      </c>
      <c r="B20" s="30" t="s">
        <v>138</v>
      </c>
      <c r="C20" s="31"/>
      <c r="D20" s="31"/>
      <c r="E20" s="31">
        <f>3.5*K_CRIMEA</f>
      </c>
      <c r="F20" s="31">
        <f>4*K_CRIMEA</f>
      </c>
      <c r="G20" s="31"/>
      <c r="H20" s="31"/>
      <c r="I20" s="31"/>
      <c r="J20" s="31">
        <v>2</v>
      </c>
      <c r="K20" s="31">
        <v>3.5</v>
      </c>
      <c r="L20" s="31">
        <v>2.5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7">
        <f>SUM(C20:U20)</f>
      </c>
    </row>
    <row r="21" spans="1:23" ht="12.75" customHeight="1">
      <c r="A21" s="7">
        <f>ROW()-2</f>
      </c>
      <c r="B21" s="30" t="s">
        <v>74</v>
      </c>
      <c r="C21" s="31"/>
      <c r="D21" s="31"/>
      <c r="E21" s="16"/>
      <c r="F21" s="16"/>
      <c r="G21" s="31"/>
      <c r="H21" s="31"/>
      <c r="I21" s="31"/>
      <c r="J21" s="31">
        <v>1.5</v>
      </c>
      <c r="K21" s="31">
        <v>1.5</v>
      </c>
      <c r="L21" s="31">
        <v>2</v>
      </c>
      <c r="M21" s="31">
        <v>2</v>
      </c>
      <c r="N21" s="31">
        <v>2.5</v>
      </c>
      <c r="O21" s="31">
        <v>3</v>
      </c>
      <c r="P21" s="31"/>
      <c r="Q21" s="31"/>
      <c r="R21" s="31"/>
      <c r="S21" s="31"/>
      <c r="T21" s="31"/>
      <c r="U21" s="31"/>
      <c r="V21" s="31"/>
      <c r="W21" s="7">
        <f>SUM(C21:U21)</f>
      </c>
    </row>
    <row r="22" spans="1:23" ht="12.75" customHeight="1">
      <c r="A22" s="7">
        <f>ROW()-2</f>
      </c>
      <c r="B22" s="30" t="s">
        <v>26</v>
      </c>
      <c r="C22" s="31"/>
      <c r="D22" s="31"/>
      <c r="E22" s="31"/>
      <c r="F22" s="31"/>
      <c r="G22" s="31"/>
      <c r="H22" s="31"/>
      <c r="I22" s="31"/>
      <c r="J22" s="31">
        <v>1.5</v>
      </c>
      <c r="K22" s="31">
        <v>1.5</v>
      </c>
      <c r="L22" s="31">
        <v>2</v>
      </c>
      <c r="M22" s="31">
        <v>2</v>
      </c>
      <c r="N22" s="31">
        <v>2.5</v>
      </c>
      <c r="O22" s="31">
        <v>3</v>
      </c>
      <c r="P22" s="31"/>
      <c r="Q22" s="31"/>
      <c r="R22" s="31"/>
      <c r="S22" s="31"/>
      <c r="T22" s="31"/>
      <c r="U22" s="31"/>
      <c r="V22" s="31"/>
      <c r="W22" s="7">
        <f>SUM(C22:U22)</f>
      </c>
    </row>
    <row r="23" spans="1:23" ht="12.75" customHeight="1">
      <c r="A23" s="7">
        <f>ROW()-2</f>
      </c>
      <c r="B23" s="30" t="s">
        <v>118</v>
      </c>
      <c r="C23" s="31"/>
      <c r="D23" s="31"/>
      <c r="E23" s="31">
        <f>2.5*K_CRIMEA</f>
      </c>
      <c r="F23" s="31">
        <f>3.5*K_CRIMEA</f>
      </c>
      <c r="G23" s="31"/>
      <c r="H23" s="31"/>
      <c r="I23" s="31"/>
      <c r="J23" s="16"/>
      <c r="K23" s="16"/>
      <c r="L23" s="16"/>
      <c r="M23" s="16"/>
      <c r="N23" s="31"/>
      <c r="O23" s="31"/>
      <c r="P23" s="31"/>
      <c r="Q23" s="31"/>
      <c r="R23" s="31">
        <v>1.5</v>
      </c>
      <c r="S23" s="31">
        <v>2</v>
      </c>
      <c r="T23" s="31">
        <v>2</v>
      </c>
      <c r="U23" s="31">
        <v>2.5</v>
      </c>
      <c r="V23" s="31"/>
      <c r="W23" s="7">
        <f>SUM(C23:U23)</f>
      </c>
    </row>
    <row r="24" spans="1:23" ht="12.75" customHeight="1">
      <c r="A24" s="7">
        <f>ROW()-2</f>
      </c>
      <c r="B24" s="30" t="s">
        <v>62</v>
      </c>
      <c r="C24" s="31"/>
      <c r="D24" s="31"/>
      <c r="E24" s="31"/>
      <c r="F24" s="31"/>
      <c r="G24" s="31"/>
      <c r="H24" s="31"/>
      <c r="I24" s="31"/>
      <c r="J24" s="31">
        <v>2</v>
      </c>
      <c r="K24" s="31">
        <v>3</v>
      </c>
      <c r="L24" s="31">
        <v>4</v>
      </c>
      <c r="M24" s="31">
        <v>3</v>
      </c>
      <c r="N24" s="31"/>
      <c r="O24" s="31"/>
      <c r="P24" s="31"/>
      <c r="Q24" s="31"/>
      <c r="R24" s="31"/>
      <c r="S24" s="31"/>
      <c r="T24" s="31"/>
      <c r="U24" s="31"/>
      <c r="V24" s="31"/>
      <c r="W24" s="7">
        <f>SUM(C24:U24)</f>
      </c>
    </row>
    <row r="25" spans="1:23" ht="12.75" customHeight="1">
      <c r="A25" s="7">
        <f>ROW()-2</f>
      </c>
      <c r="B25" s="16" t="s">
        <v>132</v>
      </c>
      <c r="C25" s="31"/>
      <c r="D25" s="31"/>
      <c r="E25" s="31"/>
      <c r="F25" s="31"/>
      <c r="G25" s="31"/>
      <c r="H25" s="31"/>
      <c r="I25" s="31"/>
      <c r="J25" s="31">
        <v>2</v>
      </c>
      <c r="K25" s="31">
        <v>3</v>
      </c>
      <c r="L25" s="31">
        <v>3.5</v>
      </c>
      <c r="M25" s="31">
        <v>3.5</v>
      </c>
      <c r="N25" s="31"/>
      <c r="O25" s="31"/>
      <c r="P25" s="31"/>
      <c r="Q25" s="31"/>
      <c r="R25" s="31"/>
      <c r="S25" s="31"/>
      <c r="T25" s="31"/>
      <c r="U25" s="31"/>
      <c r="V25" s="31"/>
      <c r="W25" s="7">
        <f>SUM(C25:U25)</f>
      </c>
    </row>
    <row r="26" spans="1:23" ht="12.75" customHeight="1">
      <c r="A26" s="7">
        <f>ROW()-2</f>
      </c>
      <c r="B26" s="16" t="s">
        <v>91</v>
      </c>
      <c r="C26" s="31"/>
      <c r="D26" s="31"/>
      <c r="E26" s="31"/>
      <c r="F26" s="31"/>
      <c r="G26" s="31"/>
      <c r="H26" s="31"/>
      <c r="I26" s="31"/>
      <c r="J26" s="31">
        <v>2</v>
      </c>
      <c r="K26" s="31">
        <v>3</v>
      </c>
      <c r="L26" s="31">
        <v>3.5</v>
      </c>
      <c r="M26" s="31">
        <v>3.5</v>
      </c>
      <c r="N26" s="31"/>
      <c r="O26" s="31"/>
      <c r="P26" s="31"/>
      <c r="Q26" s="31"/>
      <c r="R26" s="31"/>
      <c r="S26" s="31"/>
      <c r="T26" s="31"/>
      <c r="U26" s="31"/>
      <c r="V26" s="31"/>
      <c r="W26" s="7">
        <f>SUM(C26:U26)</f>
      </c>
    </row>
    <row r="27" spans="1:23" ht="12.75" customHeight="1">
      <c r="A27" s="7">
        <f>ROW()-2</f>
      </c>
      <c r="B27" s="16" t="s">
        <v>104</v>
      </c>
      <c r="C27" s="31"/>
      <c r="D27" s="31"/>
      <c r="E27" s="31">
        <f>2.5*K_CRIMEA</f>
      </c>
      <c r="F27" s="31">
        <f>3.5*K_CRIMEA</f>
      </c>
      <c r="G27" s="31"/>
      <c r="H27" s="31"/>
      <c r="I27" s="31"/>
      <c r="J27" s="31">
        <v>2</v>
      </c>
      <c r="K27" s="31">
        <v>2.5</v>
      </c>
      <c r="L27" s="31">
        <v>3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7">
        <f>SUM(C27:U27)</f>
      </c>
    </row>
    <row r="28" spans="1:23" ht="12.75" customHeight="1">
      <c r="A28" s="7">
        <f>ROW()-2</f>
      </c>
      <c r="B28" s="30" t="s">
        <v>3</v>
      </c>
      <c r="C28" s="31"/>
      <c r="D28" s="31"/>
      <c r="E28" s="31">
        <f>5*K_CRIMEA</f>
      </c>
      <c r="F28" s="31">
        <f>5*K_CRIMEA</f>
      </c>
      <c r="G28" s="31"/>
      <c r="H28" s="31"/>
      <c r="I28" s="31"/>
      <c r="J28" s="31">
        <v>4.5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7">
        <f>SUM(C28:U28)</f>
      </c>
    </row>
    <row r="29" spans="1:23" ht="12.75" customHeight="1">
      <c r="A29" s="7">
        <f>ROW()-2</f>
      </c>
      <c r="B29" s="30" t="s">
        <v>110</v>
      </c>
      <c r="C29" s="31"/>
      <c r="D29" s="31"/>
      <c r="E29" s="31"/>
      <c r="F29" s="31"/>
      <c r="G29" s="31"/>
      <c r="H29" s="31"/>
      <c r="I29" s="31"/>
      <c r="J29" s="31">
        <v>1.5</v>
      </c>
      <c r="K29" s="31">
        <v>2</v>
      </c>
      <c r="L29" s="31">
        <v>2.5</v>
      </c>
      <c r="M29" s="31">
        <v>2</v>
      </c>
      <c r="N29" s="31">
        <v>3</v>
      </c>
      <c r="O29" s="31"/>
      <c r="P29" s="31"/>
      <c r="Q29" s="31"/>
      <c r="R29" s="31"/>
      <c r="S29" s="31"/>
      <c r="T29" s="31"/>
      <c r="U29" s="31"/>
      <c r="V29" s="31"/>
      <c r="W29" s="7">
        <f>SUM(C29:U29)</f>
      </c>
    </row>
    <row r="30" spans="1:23" ht="12.75" customHeight="1">
      <c r="A30" s="7">
        <f>ROW()-2</f>
      </c>
      <c r="B30" s="30" t="s">
        <v>53</v>
      </c>
      <c r="C30" s="31"/>
      <c r="D30" s="31"/>
      <c r="E30" s="31"/>
      <c r="F30" s="31"/>
      <c r="G30" s="31"/>
      <c r="H30" s="31"/>
      <c r="I30" s="31"/>
      <c r="J30" s="31">
        <v>1.5</v>
      </c>
      <c r="K30" s="31">
        <v>2</v>
      </c>
      <c r="L30" s="31">
        <v>2.5</v>
      </c>
      <c r="M30" s="31">
        <v>2</v>
      </c>
      <c r="N30" s="31">
        <v>3</v>
      </c>
      <c r="O30" s="31"/>
      <c r="P30" s="31"/>
      <c r="Q30" s="31"/>
      <c r="R30" s="31"/>
      <c r="S30" s="31"/>
      <c r="T30" s="31"/>
      <c r="U30" s="31"/>
      <c r="V30" s="31"/>
      <c r="W30" s="7">
        <f>SUM(C30:U30)</f>
      </c>
    </row>
    <row r="31" spans="1:23" ht="12.75" customHeight="1">
      <c r="A31" s="7">
        <f>ROW()-2</f>
      </c>
      <c r="B31" s="30" t="s">
        <v>56</v>
      </c>
      <c r="C31" s="31"/>
      <c r="D31" s="31"/>
      <c r="E31" s="31">
        <f>1.5*K_CRIMEA</f>
      </c>
      <c r="F31" s="31"/>
      <c r="G31" s="31"/>
      <c r="H31" s="31"/>
      <c r="I31" s="31"/>
      <c r="J31" s="31">
        <v>1.5</v>
      </c>
      <c r="K31" s="31">
        <v>1.5</v>
      </c>
      <c r="L31" s="31">
        <v>2</v>
      </c>
      <c r="M31" s="31">
        <v>2</v>
      </c>
      <c r="N31" s="31">
        <v>2.5</v>
      </c>
      <c r="O31" s="31"/>
      <c r="P31" s="31"/>
      <c r="Q31" s="31"/>
      <c r="R31" s="31"/>
      <c r="S31" s="31"/>
      <c r="T31" s="31"/>
      <c r="U31" s="31"/>
      <c r="V31" s="31"/>
      <c r="W31" s="7">
        <f>SUM(C31:U31)</f>
      </c>
    </row>
    <row r="32" spans="1:23" ht="12.75" customHeight="1">
      <c r="A32" s="7">
        <f>ROW()-2</f>
      </c>
      <c r="B32" s="30" t="s">
        <v>101</v>
      </c>
      <c r="C32" s="31"/>
      <c r="D32" s="31"/>
      <c r="E32" s="31">
        <f>2.5*K_CRIMEA</f>
      </c>
      <c r="F32" s="31">
        <f>3.5*K_CRIMEA</f>
      </c>
      <c r="G32" s="31"/>
      <c r="H32" s="31"/>
      <c r="I32" s="31"/>
      <c r="J32" s="31">
        <v>1.5</v>
      </c>
      <c r="K32" s="31">
        <v>2</v>
      </c>
      <c r="L32" s="31">
        <v>2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7">
        <f>SUM(C32:U32)</f>
      </c>
    </row>
    <row r="33" spans="1:23" ht="12.75" customHeight="1">
      <c r="A33" s="7">
        <f>ROW()-2</f>
      </c>
      <c r="B33" s="30" t="s">
        <v>137</v>
      </c>
      <c r="C33" s="31"/>
      <c r="D33" s="31"/>
      <c r="E33" s="31"/>
      <c r="F33" s="31"/>
      <c r="G33" s="31"/>
      <c r="H33" s="31"/>
      <c r="I33" s="31"/>
      <c r="J33" s="31">
        <v>1.5</v>
      </c>
      <c r="K33" s="31">
        <v>1.5</v>
      </c>
      <c r="L33" s="31">
        <v>2</v>
      </c>
      <c r="M33" s="31">
        <v>2</v>
      </c>
      <c r="N33" s="31">
        <v>2.5</v>
      </c>
      <c r="O33" s="31"/>
      <c r="P33" s="31"/>
      <c r="Q33" s="31"/>
      <c r="R33" s="31"/>
      <c r="S33" s="31"/>
      <c r="T33" s="31"/>
      <c r="U33" s="31"/>
      <c r="V33" s="31"/>
      <c r="W33" s="7">
        <f>SUM(C33:U33)</f>
      </c>
    </row>
    <row r="34" spans="1:23" ht="12.75" customHeight="1">
      <c r="A34" s="7">
        <f>ROW()-2</f>
      </c>
      <c r="B34" s="30" t="s">
        <v>95</v>
      </c>
      <c r="C34" s="31"/>
      <c r="D34" s="31"/>
      <c r="E34" s="31">
        <f>1.5*K_CRIMEA</f>
      </c>
      <c r="F34" s="31"/>
      <c r="G34" s="31"/>
      <c r="H34" s="31"/>
      <c r="I34" s="31"/>
      <c r="J34" s="31">
        <v>1.5</v>
      </c>
      <c r="K34" s="31">
        <v>1.5</v>
      </c>
      <c r="L34" s="31">
        <v>2</v>
      </c>
      <c r="M34" s="31">
        <v>3</v>
      </c>
      <c r="N34" s="31"/>
      <c r="O34" s="31"/>
      <c r="P34" s="31"/>
      <c r="Q34" s="31"/>
      <c r="R34" s="31"/>
      <c r="S34" s="31"/>
      <c r="T34" s="31"/>
      <c r="U34" s="31"/>
      <c r="V34" s="31"/>
      <c r="W34" s="7">
        <f>SUM(C34:U34)</f>
      </c>
    </row>
    <row r="35" spans="1:23" ht="12.75" customHeight="1">
      <c r="A35" s="7">
        <f>ROW()-2</f>
      </c>
      <c r="B35" s="16" t="s">
        <v>133</v>
      </c>
      <c r="C35" s="31"/>
      <c r="D35" s="31"/>
      <c r="E35" s="31">
        <f>2.5*K_CRIMEA</f>
      </c>
      <c r="F35" s="31">
        <f>2.5*K_CRIMEA</f>
      </c>
      <c r="G35" s="31"/>
      <c r="H35" s="31"/>
      <c r="I35" s="31"/>
      <c r="J35" s="31">
        <v>2</v>
      </c>
      <c r="K35" s="31">
        <v>3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7">
        <f>SUM(C35:U35)</f>
      </c>
    </row>
    <row r="36" spans="1:23" ht="12.75" customHeight="1">
      <c r="A36" s="7">
        <f>ROW()-2</f>
      </c>
      <c r="B36" s="16" t="s">
        <v>52</v>
      </c>
      <c r="C36" s="31"/>
      <c r="D36" s="31"/>
      <c r="E36" s="31">
        <f>2.5*K_CRIMEA</f>
      </c>
      <c r="F36" s="31">
        <f>2.5*K_CRIMEA</f>
      </c>
      <c r="G36" s="31"/>
      <c r="H36" s="31"/>
      <c r="I36" s="31"/>
      <c r="J36" s="31">
        <v>2</v>
      </c>
      <c r="K36" s="31">
        <v>3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7">
        <f>SUM(C36:U36)</f>
      </c>
    </row>
    <row r="37" spans="1:23" ht="12.75" customHeight="1">
      <c r="A37" s="7">
        <f>ROW()-2</f>
      </c>
      <c r="B37" s="30" t="s">
        <v>99</v>
      </c>
      <c r="C37" s="31"/>
      <c r="D37" s="31"/>
      <c r="E37" s="31">
        <f>1.5*K_CRIMEA</f>
      </c>
      <c r="F37" s="31"/>
      <c r="G37" s="31"/>
      <c r="H37" s="31"/>
      <c r="I37" s="31"/>
      <c r="J37" s="31">
        <v>1.5</v>
      </c>
      <c r="K37" s="31">
        <v>1.5</v>
      </c>
      <c r="L37" s="31">
        <v>2</v>
      </c>
      <c r="M37" s="31">
        <v>2</v>
      </c>
      <c r="N37" s="31"/>
      <c r="O37" s="31"/>
      <c r="P37" s="31"/>
      <c r="Q37" s="31"/>
      <c r="R37" s="31"/>
      <c r="S37" s="31"/>
      <c r="T37" s="31"/>
      <c r="U37" s="31"/>
      <c r="V37" s="31"/>
      <c r="W37" s="7">
        <f>SUM(C37:U37)</f>
      </c>
    </row>
    <row r="38" spans="1:23" ht="12.75" customHeight="1">
      <c r="A38" s="7">
        <f>ROW()-2</f>
      </c>
      <c r="B38" s="30" t="s">
        <v>66</v>
      </c>
      <c r="C38" s="31"/>
      <c r="D38" s="31"/>
      <c r="E38" s="31"/>
      <c r="F38" s="31"/>
      <c r="G38" s="31"/>
      <c r="H38" s="31"/>
      <c r="I38" s="31"/>
      <c r="J38" s="31">
        <v>2</v>
      </c>
      <c r="K38" s="31">
        <v>3.5</v>
      </c>
      <c r="L38" s="31">
        <v>2.5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7">
        <f>SUM(C38:U38)</f>
      </c>
    </row>
    <row r="39" spans="1:23" ht="12.75" customHeight="1">
      <c r="A39" s="7">
        <f>ROW()-2</f>
      </c>
      <c r="B39" s="30" t="s">
        <v>23</v>
      </c>
      <c r="C39" s="31"/>
      <c r="D39" s="31"/>
      <c r="E39" s="31"/>
      <c r="F39" s="31"/>
      <c r="G39" s="31"/>
      <c r="H39" s="31"/>
      <c r="I39" s="31"/>
      <c r="J39" s="31">
        <v>1.5</v>
      </c>
      <c r="K39" s="31">
        <v>2</v>
      </c>
      <c r="L39" s="31">
        <v>2.5</v>
      </c>
      <c r="M39" s="31">
        <v>2</v>
      </c>
      <c r="N39" s="31"/>
      <c r="O39" s="31"/>
      <c r="P39" s="31"/>
      <c r="Q39" s="31"/>
      <c r="R39" s="31"/>
      <c r="S39" s="31"/>
      <c r="T39" s="31"/>
      <c r="U39" s="31"/>
      <c r="V39" s="31"/>
      <c r="W39" s="7">
        <f>SUM(C39:U39)</f>
      </c>
    </row>
    <row r="40" spans="1:23" ht="12.75" customHeight="1">
      <c r="A40" s="7">
        <f>ROW()-2</f>
      </c>
      <c r="B40" s="30" t="s">
        <v>105</v>
      </c>
      <c r="C40" s="31"/>
      <c r="D40" s="31"/>
      <c r="E40" s="31"/>
      <c r="F40" s="31"/>
      <c r="G40" s="31"/>
      <c r="H40" s="31"/>
      <c r="I40" s="31"/>
      <c r="J40" s="31">
        <v>1.5</v>
      </c>
      <c r="K40" s="31">
        <v>1.5</v>
      </c>
      <c r="L40" s="31">
        <v>2</v>
      </c>
      <c r="M40" s="31">
        <v>2.5</v>
      </c>
      <c r="N40" s="31"/>
      <c r="O40" s="31"/>
      <c r="P40" s="31"/>
      <c r="Q40" s="31"/>
      <c r="R40" s="31"/>
      <c r="S40" s="31"/>
      <c r="T40" s="31"/>
      <c r="U40" s="31"/>
      <c r="V40" s="31"/>
      <c r="W40" s="7">
        <f>SUM(C40:U40)</f>
      </c>
    </row>
    <row r="41" spans="1:23" ht="12.75" customHeight="1">
      <c r="A41" s="7">
        <f>ROW()-2</f>
      </c>
      <c r="B41" s="30" t="s">
        <v>92</v>
      </c>
      <c r="C41" s="31"/>
      <c r="D41" s="31"/>
      <c r="E41" s="31"/>
      <c r="F41" s="31"/>
      <c r="G41" s="31"/>
      <c r="H41" s="31"/>
      <c r="I41" s="31"/>
      <c r="J41" s="31">
        <v>3</v>
      </c>
      <c r="K41" s="31"/>
      <c r="L41" s="31"/>
      <c r="M41" s="31"/>
      <c r="N41" s="31"/>
      <c r="O41" s="31"/>
      <c r="P41" s="31"/>
      <c r="Q41" s="31"/>
      <c r="R41" s="31">
        <f>5*K_CRIMEA</f>
      </c>
      <c r="S41" s="31"/>
      <c r="T41" s="31"/>
      <c r="U41" s="31"/>
      <c r="V41" s="31"/>
      <c r="W41" s="7">
        <f>SUM(C41:U41)</f>
      </c>
    </row>
    <row r="42" spans="1:23" ht="12.75" customHeight="1">
      <c r="A42" s="7">
        <f>ROW()-2</f>
      </c>
      <c r="B42" s="30" t="s">
        <v>44</v>
      </c>
      <c r="C42" s="31"/>
      <c r="D42" s="31"/>
      <c r="E42" s="31"/>
      <c r="F42" s="31"/>
      <c r="G42" s="31"/>
      <c r="H42" s="31"/>
      <c r="I42" s="31"/>
      <c r="J42" s="31">
        <v>1.5</v>
      </c>
      <c r="K42" s="31">
        <v>2</v>
      </c>
      <c r="L42" s="31">
        <v>3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7">
        <f>SUM(C42:U42)</f>
      </c>
    </row>
    <row r="43" spans="1:23" ht="12.75" customHeight="1">
      <c r="A43" s="7">
        <f>ROW()-2</f>
      </c>
      <c r="B43" s="16" t="s">
        <v>124</v>
      </c>
      <c r="C43" s="31"/>
      <c r="D43" s="31"/>
      <c r="E43" s="31">
        <f>3.5*K_CRIMEA</f>
      </c>
      <c r="F43" s="31">
        <f>5*K_CRIMEA</f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7">
        <f>SUM(C43:U43)</f>
      </c>
    </row>
    <row r="44" spans="1:23" ht="12.75" customHeight="1">
      <c r="A44" s="7">
        <f>ROW()-2</f>
      </c>
      <c r="B44" s="16" t="s">
        <v>24</v>
      </c>
      <c r="C44" s="31"/>
      <c r="D44" s="31"/>
      <c r="E44" s="31">
        <f>3.5*K_CRIMEA</f>
      </c>
      <c r="F44" s="31">
        <f>5*K_CRIMEA</f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7">
        <f>SUM(C44:U44)</f>
      </c>
    </row>
    <row r="45" spans="1:23" ht="12.75" customHeight="1">
      <c r="A45" s="7">
        <f>ROW()-2</f>
      </c>
      <c r="B45" s="16" t="s">
        <v>79</v>
      </c>
      <c r="C45" s="31"/>
      <c r="D45" s="31"/>
      <c r="E45" s="31"/>
      <c r="F45" s="31"/>
      <c r="G45" s="31"/>
      <c r="H45" s="31"/>
      <c r="I45" s="31"/>
      <c r="J45" s="31">
        <v>2</v>
      </c>
      <c r="K45" s="31">
        <v>3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7">
        <f>SUM(C45:U45)</f>
      </c>
    </row>
    <row r="46" spans="1:23" ht="12.75" customHeight="1">
      <c r="A46" s="7">
        <f>ROW()-2</f>
      </c>
      <c r="B46" s="16" t="s">
        <v>116</v>
      </c>
      <c r="C46" s="31"/>
      <c r="D46" s="31"/>
      <c r="E46" s="31"/>
      <c r="F46" s="31"/>
      <c r="G46" s="31"/>
      <c r="H46" s="31"/>
      <c r="I46" s="31"/>
      <c r="J46" s="31">
        <v>2</v>
      </c>
      <c r="K46" s="31">
        <v>3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7">
        <f>SUM(C46:U46)</f>
      </c>
    </row>
    <row r="47" spans="1:23" ht="12.75" customHeight="1">
      <c r="A47" s="7">
        <f>ROW()-2</f>
      </c>
      <c r="B47" s="30" t="s">
        <v>111</v>
      </c>
      <c r="C47" s="31"/>
      <c r="D47" s="31"/>
      <c r="E47" s="31"/>
      <c r="F47" s="31"/>
      <c r="G47" s="31"/>
      <c r="H47" s="31"/>
      <c r="I47" s="31"/>
      <c r="J47" s="31">
        <v>4.5</v>
      </c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7">
        <f>SUM(C47:U47)</f>
      </c>
    </row>
    <row r="48" spans="1:23" ht="12.75" customHeight="1">
      <c r="A48" s="7">
        <f>ROW()-2</f>
      </c>
      <c r="B48" s="30" t="s">
        <v>43</v>
      </c>
      <c r="C48" s="31"/>
      <c r="D48" s="31"/>
      <c r="E48" s="31"/>
      <c r="F48" s="31"/>
      <c r="G48" s="31"/>
      <c r="H48" s="31"/>
      <c r="I48" s="31"/>
      <c r="J48" s="31">
        <v>4.5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7">
        <f>SUM(C48:U48)</f>
      </c>
    </row>
    <row r="49" spans="1:23" ht="12.75" customHeight="1">
      <c r="A49" s="7">
        <f>ROW()-2</f>
      </c>
      <c r="B49" s="16" t="s">
        <v>37</v>
      </c>
      <c r="C49" s="31"/>
      <c r="D49" s="31"/>
      <c r="E49" s="31">
        <f>2.5*K_CRIMEA</f>
      </c>
      <c r="F49" s="31">
        <f>3.5*K_CRIMEA</f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7">
        <f>SUM(C49:U49)</f>
      </c>
    </row>
    <row r="50" spans="1:23" ht="12.75" customHeight="1">
      <c r="A50" s="7">
        <f>ROW()-2</f>
      </c>
      <c r="B50" s="16" t="s">
        <v>147</v>
      </c>
      <c r="C50" s="31"/>
      <c r="D50" s="31"/>
      <c r="E50" s="31">
        <f>2.5*K_CRIMEA</f>
      </c>
      <c r="F50" s="31">
        <f>3.5*K_CRIMEA</f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7">
        <f>SUM(C50:U50)</f>
      </c>
    </row>
    <row r="51" spans="1:23" ht="12.75" customHeight="1">
      <c r="A51" s="7">
        <f>ROW()-2</f>
      </c>
      <c r="B51" s="16" t="s">
        <v>97</v>
      </c>
      <c r="C51" s="31"/>
      <c r="D51" s="31"/>
      <c r="E51" s="31">
        <f>2.5*K_CRIMEA</f>
      </c>
      <c r="F51" s="31">
        <f>3.5*K_CRIMEA</f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7">
        <f>SUM(C51:U51)</f>
      </c>
    </row>
    <row r="52" spans="1:23" ht="12.75" customHeight="1">
      <c r="A52" s="7">
        <f>ROW()-2</f>
      </c>
      <c r="B52" s="16" t="s">
        <v>119</v>
      </c>
      <c r="C52" s="31"/>
      <c r="D52" s="31"/>
      <c r="E52" s="31">
        <f>2.5*K_CRIMEA</f>
      </c>
      <c r="F52" s="31">
        <f>3.5*K_CRIMEA</f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7">
        <f>SUM(C52:U52)</f>
      </c>
    </row>
    <row r="53" spans="1:23" ht="12.75" customHeight="1">
      <c r="A53" s="7">
        <f>ROW()-2</f>
      </c>
      <c r="B53" s="30" t="s">
        <v>0</v>
      </c>
      <c r="C53" s="31"/>
      <c r="D53" s="31"/>
      <c r="E53" s="31">
        <f>1.5*K_CRIMEA</f>
      </c>
      <c r="F53" s="31"/>
      <c r="G53" s="31"/>
      <c r="H53" s="31"/>
      <c r="I53" s="31"/>
      <c r="J53" s="31">
        <v>1.5</v>
      </c>
      <c r="K53" s="31">
        <v>1.5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7">
        <f>SUM(C53:U53)</f>
      </c>
    </row>
    <row r="54" spans="1:23" ht="12.75" customHeight="1">
      <c r="A54" s="7">
        <f>ROW()-2</f>
      </c>
      <c r="B54" s="16" t="s">
        <v>51</v>
      </c>
      <c r="C54" s="31"/>
      <c r="D54" s="31"/>
      <c r="E54" s="31">
        <f>5.5*K_CRIMEA</f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7">
        <f>SUM(C54:U54)</f>
      </c>
    </row>
    <row r="55" spans="1:23" ht="12.75" customHeight="1">
      <c r="A55" s="7">
        <f>ROW()-2</f>
      </c>
      <c r="B55" s="16" t="s">
        <v>29</v>
      </c>
      <c r="C55" s="31"/>
      <c r="D55" s="31"/>
      <c r="E55" s="31">
        <f>5.5*K_CRIMEA</f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7">
        <f>SUM(C55:U55)</f>
      </c>
    </row>
    <row r="56" spans="1:23" ht="12.75" customHeight="1">
      <c r="A56" s="7">
        <f>ROW()-2</f>
      </c>
      <c r="B56" s="30" t="s">
        <v>71</v>
      </c>
      <c r="C56" s="31"/>
      <c r="D56" s="31"/>
      <c r="E56" s="31"/>
      <c r="F56" s="31"/>
      <c r="G56" s="31"/>
      <c r="H56" s="31"/>
      <c r="I56" s="31"/>
      <c r="J56" s="31">
        <v>3</v>
      </c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7">
        <f>SUM(C56:U56)</f>
      </c>
    </row>
    <row r="57" spans="1:23" ht="12.75" customHeight="1">
      <c r="A57" s="7">
        <f>ROW()-2</f>
      </c>
      <c r="B57" s="30" t="s">
        <v>54</v>
      </c>
      <c r="C57" s="31"/>
      <c r="D57" s="31"/>
      <c r="E57" s="31"/>
      <c r="F57" s="31"/>
      <c r="G57" s="31"/>
      <c r="H57" s="31"/>
      <c r="I57" s="31"/>
      <c r="J57" s="31">
        <v>3</v>
      </c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7">
        <f>SUM(C57:U57)</f>
      </c>
    </row>
    <row r="58" spans="1:23" ht="12.75" customHeight="1">
      <c r="A58" s="7">
        <f>ROW()-2</f>
      </c>
      <c r="B58" s="30" t="s">
        <v>140</v>
      </c>
      <c r="C58" s="31"/>
      <c r="D58" s="31"/>
      <c r="E58" s="31"/>
      <c r="F58" s="31"/>
      <c r="G58" s="31"/>
      <c r="H58" s="31"/>
      <c r="I58" s="31"/>
      <c r="J58" s="31">
        <v>3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7">
        <f>SUM(C58:U58)</f>
      </c>
    </row>
    <row r="59" spans="1:23" ht="12.75" customHeight="1">
      <c r="A59" s="7">
        <f>ROW()-2</f>
      </c>
      <c r="B59" s="30" t="s">
        <v>141</v>
      </c>
      <c r="C59" s="31"/>
      <c r="D59" s="31"/>
      <c r="E59" s="31"/>
      <c r="F59" s="31"/>
      <c r="G59" s="31"/>
      <c r="H59" s="31"/>
      <c r="I59" s="31"/>
      <c r="J59" s="31">
        <v>3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7">
        <f>SUM(C59:U59)</f>
      </c>
    </row>
    <row r="60" spans="1:23" ht="12.75" customHeight="1">
      <c r="A60" s="7">
        <f>ROW()-2</f>
      </c>
      <c r="B60" s="30" t="s">
        <v>108</v>
      </c>
      <c r="C60" s="31"/>
      <c r="D60" s="31"/>
      <c r="E60" s="31"/>
      <c r="F60" s="31"/>
      <c r="G60" s="31"/>
      <c r="H60" s="31"/>
      <c r="I60" s="31"/>
      <c r="J60" s="31">
        <v>3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7">
        <f>SUM(C60:U60)</f>
      </c>
    </row>
    <row r="61" spans="1:23" ht="12.75" customHeight="1">
      <c r="A61" s="7">
        <f>ROW()-2</f>
      </c>
      <c r="B61" s="30" t="s">
        <v>125</v>
      </c>
      <c r="C61" s="31"/>
      <c r="D61" s="31"/>
      <c r="E61" s="31"/>
      <c r="F61" s="31"/>
      <c r="G61" s="31"/>
      <c r="H61" s="31"/>
      <c r="I61" s="31"/>
      <c r="J61" s="31">
        <v>3</v>
      </c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7">
        <f>SUM(C61:U61)</f>
      </c>
    </row>
    <row r="62" spans="1:23" ht="12.75" customHeight="1">
      <c r="A62" s="7">
        <f>ROW()-2</f>
      </c>
      <c r="B62" s="30" t="s">
        <v>22</v>
      </c>
      <c r="C62" s="31"/>
      <c r="D62" s="31"/>
      <c r="E62" s="31"/>
      <c r="F62" s="31"/>
      <c r="G62" s="31"/>
      <c r="H62" s="31"/>
      <c r="I62" s="31"/>
      <c r="J62" s="31">
        <v>3</v>
      </c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7">
        <f>SUM(C62:U62)</f>
      </c>
    </row>
    <row r="63" spans="1:23" ht="12.75" customHeight="1">
      <c r="A63" s="7">
        <f>ROW()-2</f>
      </c>
      <c r="B63" s="30" t="s">
        <v>135</v>
      </c>
      <c r="C63" s="31"/>
      <c r="D63" s="31"/>
      <c r="E63" s="31"/>
      <c r="F63" s="31"/>
      <c r="G63" s="31"/>
      <c r="H63" s="31"/>
      <c r="I63" s="31"/>
      <c r="J63" s="31">
        <v>3</v>
      </c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7">
        <f>SUM(C63:U63)</f>
      </c>
    </row>
    <row r="64" spans="1:23" ht="12.75" customHeight="1">
      <c r="A64" s="7">
        <f>ROW()-2</f>
      </c>
      <c r="B64" s="30" t="s">
        <v>143</v>
      </c>
      <c r="C64" s="31"/>
      <c r="D64" s="31"/>
      <c r="E64" s="31"/>
      <c r="F64" s="31"/>
      <c r="G64" s="31"/>
      <c r="H64" s="31"/>
      <c r="I64" s="31"/>
      <c r="J64" s="31">
        <v>3</v>
      </c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7">
        <f>SUM(C64:U64)</f>
      </c>
    </row>
    <row r="65" spans="1:23" ht="12.75" customHeight="1">
      <c r="A65" s="7">
        <f>ROW()-2</f>
      </c>
      <c r="B65" s="30" t="s">
        <v>80</v>
      </c>
      <c r="C65" s="31"/>
      <c r="D65" s="31"/>
      <c r="E65" s="31"/>
      <c r="F65" s="31"/>
      <c r="G65" s="31"/>
      <c r="H65" s="31"/>
      <c r="I65" s="31"/>
      <c r="J65" s="31">
        <v>3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7">
        <f>SUM(C65:U65)</f>
      </c>
    </row>
    <row r="66" spans="1:23" ht="12.75" customHeight="1">
      <c r="A66" s="7">
        <f>ROW()-2</f>
      </c>
      <c r="B66" s="30" t="s">
        <v>145</v>
      </c>
      <c r="C66" s="31"/>
      <c r="D66" s="31"/>
      <c r="E66" s="31"/>
      <c r="F66" s="31"/>
      <c r="G66" s="31"/>
      <c r="H66" s="31"/>
      <c r="I66" s="31"/>
      <c r="J66" s="31">
        <v>3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7">
        <f>SUM(C66:U66)</f>
      </c>
    </row>
    <row r="67" spans="1:23" ht="25.5">
      <c r="A67" s="7">
        <f>ROW()-2</f>
      </c>
      <c r="B67" s="30" t="s">
        <v>89</v>
      </c>
      <c r="C67" s="31"/>
      <c r="D67" s="31"/>
      <c r="E67" s="31"/>
      <c r="F67" s="31"/>
      <c r="G67" s="31"/>
      <c r="H67" s="31"/>
      <c r="I67" s="31"/>
      <c r="J67" s="31">
        <v>3</v>
      </c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7">
        <f>SUM(C67:U67)</f>
      </c>
    </row>
    <row r="68" spans="1:23" ht="12.75" customHeight="1">
      <c r="A68" s="7">
        <f>ROW()-2</f>
      </c>
      <c r="B68" s="30" t="s">
        <v>5</v>
      </c>
      <c r="C68" s="31"/>
      <c r="D68" s="31"/>
      <c r="E68" s="31"/>
      <c r="F68" s="31"/>
      <c r="G68" s="31"/>
      <c r="H68" s="31"/>
      <c r="I68" s="31"/>
      <c r="J68" s="31">
        <v>3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7">
        <f>SUM(C68:U68)</f>
      </c>
    </row>
    <row r="69" spans="1:23" ht="12.75" customHeight="1">
      <c r="A69" s="7">
        <f>ROW()-2</f>
      </c>
      <c r="B69" s="30" t="s">
        <v>57</v>
      </c>
      <c r="C69" s="31"/>
      <c r="D69" s="31"/>
      <c r="E69" s="31"/>
      <c r="F69" s="31"/>
      <c r="G69" s="31"/>
      <c r="H69" s="31"/>
      <c r="I69" s="31"/>
      <c r="J69" s="31">
        <v>3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7">
        <f>SUM(C69:U69)</f>
      </c>
    </row>
    <row r="70" spans="1:23" ht="12.75" customHeight="1">
      <c r="A70" s="7">
        <f>ROW()-2</f>
      </c>
      <c r="B70" s="30" t="s">
        <v>102</v>
      </c>
      <c r="C70" s="31"/>
      <c r="D70" s="31"/>
      <c r="E70" s="31"/>
      <c r="F70" s="31"/>
      <c r="G70" s="31"/>
      <c r="H70" s="31"/>
      <c r="I70" s="31"/>
      <c r="J70" s="31">
        <v>3</v>
      </c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7">
        <f>SUM(C70:U70)</f>
      </c>
    </row>
    <row r="71" spans="1:23" ht="12.75" customHeight="1">
      <c r="A71" s="7">
        <f>ROW()-2</f>
      </c>
      <c r="B71" s="30" t="s">
        <v>31</v>
      </c>
      <c r="C71" s="31"/>
      <c r="D71" s="31"/>
      <c r="E71" s="31"/>
      <c r="F71" s="31"/>
      <c r="G71" s="31"/>
      <c r="H71" s="31"/>
      <c r="I71" s="31"/>
      <c r="J71" s="31">
        <v>3</v>
      </c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7">
        <f>SUM(C71:U71)</f>
      </c>
    </row>
    <row r="72" spans="1:23" ht="12.75" customHeight="1">
      <c r="A72" s="7">
        <f>ROW()-2</f>
      </c>
      <c r="B72" s="30" t="s">
        <v>120</v>
      </c>
      <c r="C72" s="31"/>
      <c r="D72" s="31"/>
      <c r="E72" s="31"/>
      <c r="F72" s="31"/>
      <c r="G72" s="31"/>
      <c r="H72" s="31"/>
      <c r="I72" s="31"/>
      <c r="J72" s="31">
        <v>3</v>
      </c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7">
        <f>SUM(C72:U72)</f>
      </c>
    </row>
    <row r="73" spans="1:23" ht="12.75" customHeight="1">
      <c r="A73" s="7">
        <f>ROW()-2</f>
      </c>
      <c r="B73" s="30" t="s">
        <v>46</v>
      </c>
      <c r="C73" s="31"/>
      <c r="D73" s="31"/>
      <c r="E73" s="31"/>
      <c r="F73" s="31"/>
      <c r="G73" s="31"/>
      <c r="H73" s="31"/>
      <c r="I73" s="31"/>
      <c r="J73" s="31">
        <v>3</v>
      </c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7">
        <f>SUM(C73:U73)</f>
      </c>
    </row>
    <row r="74" spans="1:23" ht="12.75" customHeight="1">
      <c r="A74" s="7">
        <f>ROW()-2</f>
      </c>
      <c r="B74" s="30" t="s">
        <v>68</v>
      </c>
      <c r="C74" s="31"/>
      <c r="D74" s="31"/>
      <c r="E74" s="31"/>
      <c r="F74" s="31"/>
      <c r="G74" s="31"/>
      <c r="H74" s="31"/>
      <c r="I74" s="31"/>
      <c r="J74" s="31">
        <v>3</v>
      </c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7">
        <f>SUM(C74:U74)</f>
      </c>
    </row>
    <row r="75" spans="1:23" ht="12.75" customHeight="1">
      <c r="A75" s="7">
        <f>ROW()-2</f>
      </c>
      <c r="B75" s="16" t="s">
        <v>39</v>
      </c>
      <c r="C75" s="31"/>
      <c r="D75" s="31"/>
      <c r="E75" s="31">
        <f>3.5*K_CRIMEA</f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7">
        <f>SUM(C75:U75)</f>
      </c>
    </row>
    <row r="76" spans="1:23" ht="12.75" customHeight="1">
      <c r="A76" s="7">
        <f>ROW()-2</f>
      </c>
      <c r="B76" s="30" t="s">
        <v>128</v>
      </c>
      <c r="C76" s="31"/>
      <c r="D76" s="31"/>
      <c r="E76" s="31"/>
      <c r="F76" s="31"/>
      <c r="G76" s="31"/>
      <c r="H76" s="31"/>
      <c r="I76" s="31"/>
      <c r="J76" s="31">
        <v>2</v>
      </c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7">
        <f>SUM(C76:U76)</f>
      </c>
    </row>
    <row r="77" spans="1:23" ht="12.75" customHeight="1">
      <c r="A77" s="7">
        <f>ROW()-2</f>
      </c>
      <c r="B77" s="30" t="s">
        <v>131</v>
      </c>
      <c r="C77" s="31"/>
      <c r="D77" s="31"/>
      <c r="E77" s="31"/>
      <c r="F77" s="31"/>
      <c r="G77" s="31"/>
      <c r="H77" s="31"/>
      <c r="I77" s="31"/>
      <c r="J77" s="31">
        <v>2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7">
        <f>SUM(C77:U77)</f>
      </c>
    </row>
    <row r="78" spans="1:23" ht="12.75" customHeight="1">
      <c r="A78" s="7">
        <f>ROW()-2</f>
      </c>
      <c r="B78" s="30" t="s">
        <v>28</v>
      </c>
      <c r="C78" s="31"/>
      <c r="D78" s="31"/>
      <c r="E78" s="31">
        <f>1.5*K_CRIMEA</f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7">
        <f>SUM(C78:U78)</f>
      </c>
    </row>
    <row r="79" spans="1:23" ht="12.75" customHeight="1">
      <c r="A79" s="7">
        <f>ROW()-2</f>
      </c>
      <c r="B79" s="30" t="s">
        <v>144</v>
      </c>
      <c r="C79" s="31"/>
      <c r="D79" s="31"/>
      <c r="E79" s="31">
        <f>1.5*K_CRIMEA</f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7">
        <f>SUM(C79:U79)</f>
      </c>
    </row>
    <row r="80" spans="1:23" ht="12.75" customHeight="1">
      <c r="A80" s="7">
        <f>ROW()-2</f>
      </c>
      <c r="B80" s="30" t="s">
        <v>123</v>
      </c>
      <c r="C80" s="31"/>
      <c r="D80" s="31"/>
      <c r="E80" s="31">
        <f>1.5*K_CRIMEA</f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7">
        <f>SUM(C80:U80)</f>
      </c>
    </row>
    <row r="81" spans="1:23" ht="12.75" customHeight="1">
      <c r="A81" s="7">
        <f>ROW()-2</f>
      </c>
      <c r="B81" s="30" t="s">
        <v>27</v>
      </c>
      <c r="C81" s="31"/>
      <c r="D81" s="31"/>
      <c r="E81" s="31">
        <f>1.5*K_CRIMEA</f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7">
        <f>SUM(C81:U81)</f>
      </c>
    </row>
  </sheetData>
  <mergeCells count="6">
    <mergeCell ref="A1:B1"/>
    <mergeCell ref="C1:W1"/>
    <mergeCell ref="A2:B2"/>
    <mergeCell ref="E2:H2"/>
    <mergeCell ref="J2:P2"/>
    <mergeCell ref="R2:U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