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М" sheetId="2" r:id="rId1"/>
    <sheet name="Ж" sheetId="3" r:id="rId2"/>
    <sheet name="Техстраница" sheetId="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/>
  <c r="G206" i="1"/>
  <c r="G19" i="3"/>
  <c r="G52"/>
  <c r="G56"/>
  <c r="G45"/>
  <c r="G3"/>
  <c r="G40"/>
  <c r="G74" i="2"/>
  <c r="G63"/>
  <c r="G76"/>
  <c r="G124"/>
  <c r="G121"/>
  <c r="G138"/>
  <c r="G141"/>
  <c r="G103"/>
  <c r="G96"/>
  <c r="G133"/>
  <c r="G92"/>
  <c r="G88"/>
  <c r="G84"/>
  <c r="G39"/>
  <c r="G110"/>
  <c r="G47"/>
  <c r="G114"/>
  <c r="G52"/>
  <c r="G69"/>
  <c r="G32"/>
  <c r="G26"/>
  <c r="G7"/>
  <c r="G202" i="1"/>
  <c r="G193"/>
  <c r="G187"/>
  <c r="G182"/>
  <c r="G179"/>
  <c r="G177"/>
  <c r="G174"/>
  <c r="G171"/>
  <c r="G167"/>
  <c r="G160"/>
  <c r="G153"/>
  <c r="G149"/>
  <c r="G145"/>
  <c r="G141"/>
  <c r="G137"/>
  <c r="G103"/>
  <c r="G99"/>
  <c r="G95"/>
  <c r="G91"/>
  <c r="G86"/>
  <c r="G47"/>
  <c r="G77"/>
  <c r="G82"/>
  <c r="G70"/>
  <c r="G59"/>
  <c r="G54"/>
  <c r="G31"/>
  <c r="G26"/>
  <c r="G20"/>
  <c r="G2"/>
</calcChain>
</file>

<file path=xl/sharedStrings.xml><?xml version="1.0" encoding="utf-8"?>
<sst xmlns="http://schemas.openxmlformats.org/spreadsheetml/2006/main" count="1259" uniqueCount="223">
  <si>
    <t>Суховольский Б.</t>
  </si>
  <si>
    <t>ФИО</t>
  </si>
  <si>
    <t>Учитель</t>
  </si>
  <si>
    <t>по 3 гребню</t>
  </si>
  <si>
    <t>1б</t>
  </si>
  <si>
    <t>Мшатка</t>
  </si>
  <si>
    <t>Вилка справа</t>
  </si>
  <si>
    <t>2Б</t>
  </si>
  <si>
    <t>Кильсе-Бурун</t>
  </si>
  <si>
    <t>Локомотив</t>
  </si>
  <si>
    <t>3б</t>
  </si>
  <si>
    <t>Филатовская</t>
  </si>
  <si>
    <t>Ухо</t>
  </si>
  <si>
    <t>4а</t>
  </si>
  <si>
    <t>Форосский кант</t>
  </si>
  <si>
    <t>Папа Карло</t>
  </si>
  <si>
    <t>Семеновского</t>
  </si>
  <si>
    <t>по Ю гребню</t>
  </si>
  <si>
    <t>Селлы</t>
  </si>
  <si>
    <t>по С. стене</t>
  </si>
  <si>
    <t>3а</t>
  </si>
  <si>
    <t>Миссес</t>
  </si>
  <si>
    <t>по С. гребню</t>
  </si>
  <si>
    <t>4б</t>
  </si>
  <si>
    <t>Суховольская Е.</t>
  </si>
  <si>
    <t>Рашковский М.М.</t>
  </si>
  <si>
    <t>Корона 1-я</t>
  </si>
  <si>
    <t>по ледовой стене 3 кф.</t>
  </si>
  <si>
    <t>Укю</t>
  </si>
  <si>
    <t>по ЮВ гребню</t>
  </si>
  <si>
    <t>2а</t>
  </si>
  <si>
    <t>Сокол</t>
  </si>
  <si>
    <t>"Сестры Зайцевы"</t>
  </si>
  <si>
    <t>"Истукан"</t>
  </si>
  <si>
    <t>по правой стороне левой "груди"</t>
  </si>
  <si>
    <t>"Между грудей"</t>
  </si>
  <si>
    <t>Аникина К.Ю.</t>
  </si>
  <si>
    <t>Нечаева Анна Юрьевна</t>
  </si>
  <si>
    <t>Рацека</t>
  </si>
  <si>
    <t>Ю гребню</t>
  </si>
  <si>
    <t>2А</t>
  </si>
  <si>
    <t>Корона, 2-я</t>
  </si>
  <si>
    <t>правому кулуару С стены</t>
  </si>
  <si>
    <t>3Б</t>
  </si>
  <si>
    <t>Изыскатель</t>
  </si>
  <si>
    <t>СЗ стене</t>
  </si>
  <si>
    <t>Учитель - Байчечекей</t>
  </si>
  <si>
    <t>траверс</t>
  </si>
  <si>
    <t>Кильсе-Бурун, Кильсе-Бурун</t>
  </si>
  <si>
    <t>Три сосны</t>
  </si>
  <si>
    <t>Мшатка-Кая</t>
  </si>
  <si>
    <t>Вилка, левый</t>
  </si>
  <si>
    <t>3А</t>
  </si>
  <si>
    <t>Контрфорс Филатовой</t>
  </si>
  <si>
    <t>4А</t>
  </si>
  <si>
    <t>Укю, Малая</t>
  </si>
  <si>
    <t>левому Ю кф.</t>
  </si>
  <si>
    <t>Урал, Малая</t>
  </si>
  <si>
    <t>В гребню</t>
  </si>
  <si>
    <t>С стене З гребня</t>
  </si>
  <si>
    <t>Гребневая "двойка"</t>
  </si>
  <si>
    <t>Мучача</t>
  </si>
  <si>
    <t>Вечная молодость</t>
  </si>
  <si>
    <t>Сестры Зайцевы</t>
  </si>
  <si>
    <t>Галочка</t>
  </si>
  <si>
    <t>Миклин Алекскей Николаевич</t>
  </si>
  <si>
    <t>Вилка, правый</t>
  </si>
  <si>
    <t>Семерка</t>
  </si>
  <si>
    <t>5А</t>
  </si>
  <si>
    <t>Корнев Станислав Алексеевич</t>
  </si>
  <si>
    <t>Брно</t>
  </si>
  <si>
    <t>1Б</t>
  </si>
  <si>
    <t>Курсанты</t>
  </si>
  <si>
    <t>З гребню</t>
  </si>
  <si>
    <t>Траверс Селлы-Варшавы</t>
  </si>
  <si>
    <t>С стене</t>
  </si>
  <si>
    <t>Абрамов Павел Борисович</t>
  </si>
  <si>
    <t>Саратова</t>
  </si>
  <si>
    <t>С гребню</t>
  </si>
  <si>
    <t>Гидан</t>
  </si>
  <si>
    <t>ЮВ гребню</t>
  </si>
  <si>
    <t>Архимеда</t>
  </si>
  <si>
    <t>Стенка Гамми</t>
  </si>
  <si>
    <t>Полторушка</t>
  </si>
  <si>
    <t>Левая двойка</t>
  </si>
  <si>
    <t>Елинек Алексей Викторович</t>
  </si>
  <si>
    <t>Сидякин Сергей</t>
  </si>
  <si>
    <t>Цей-Лоам (Кязи)</t>
  </si>
  <si>
    <t>Ю кф З гребня</t>
  </si>
  <si>
    <t>Цей-Лоам (Кязи), Зуб 2860</t>
  </si>
  <si>
    <t>центр ЮВ стены</t>
  </si>
  <si>
    <t>4А (орнт, ПП)</t>
  </si>
  <si>
    <t>Баллы за маршрут = к.с. * Коэфф;</t>
  </si>
  <si>
    <t>4Б</t>
  </si>
  <si>
    <t>5Б</t>
  </si>
  <si>
    <t>6А</t>
  </si>
  <si>
    <t>6Б</t>
  </si>
  <si>
    <t>зимний коэффициент</t>
  </si>
  <si>
    <t>маловысотный коэффициент</t>
  </si>
  <si>
    <t>Баллы</t>
  </si>
  <si>
    <t>Баллы*Коэф</t>
  </si>
  <si>
    <t>Карпов А.В.</t>
  </si>
  <si>
    <t>Дыхниауш</t>
  </si>
  <si>
    <t>Укю М по лев. Ю кф</t>
  </si>
  <si>
    <t>2б</t>
  </si>
  <si>
    <t>Кравец К.В.</t>
  </si>
  <si>
    <t>Укю Гл.</t>
  </si>
  <si>
    <t>по Ю ребру</t>
  </si>
  <si>
    <t xml:space="preserve">Миссес </t>
  </si>
  <si>
    <t>по правому к.ф. восточной стены</t>
  </si>
  <si>
    <t>5б</t>
  </si>
  <si>
    <t>Москалев Д.В.</t>
  </si>
  <si>
    <t>п. Саратова по С гребню</t>
  </si>
  <si>
    <t>Пик Селлы</t>
  </si>
  <si>
    <t xml:space="preserve">Селлы
</t>
  </si>
  <si>
    <t>по С стене З гребня</t>
  </si>
  <si>
    <t>Башхаауз по С гребню</t>
  </si>
  <si>
    <t>Дембицкий Л.Н.</t>
  </si>
  <si>
    <t>Старых С.В.</t>
  </si>
  <si>
    <t>Корчагина Д.С.</t>
  </si>
  <si>
    <t>Архимед по С-З гребню</t>
  </si>
  <si>
    <t>в. Урал Восточная</t>
  </si>
  <si>
    <t>по С стене</t>
  </si>
  <si>
    <t xml:space="preserve">в. Урал </t>
  </si>
  <si>
    <t>Восточная по С стене</t>
  </si>
  <si>
    <t>Кравцов А.В.</t>
  </si>
  <si>
    <t>Дергунова К.А.</t>
  </si>
  <si>
    <t>Сидякин С.В.</t>
  </si>
  <si>
    <t>Укю М по лев. Ю кф.</t>
  </si>
  <si>
    <t>Урал М</t>
  </si>
  <si>
    <t>по В гребню</t>
  </si>
  <si>
    <t>Горбунов А.И.</t>
  </si>
  <si>
    <t xml:space="preserve">Укю М </t>
  </si>
  <si>
    <t>по лев. Ю кф.</t>
  </si>
  <si>
    <t>Брно по Ю гребню</t>
  </si>
  <si>
    <t>Древина С.В</t>
  </si>
  <si>
    <t>Носова К.С</t>
  </si>
  <si>
    <t>Викулин А.Ю.</t>
  </si>
  <si>
    <t>Непринцев И.А</t>
  </si>
  <si>
    <t>Гидан по ЮВ гребню</t>
  </si>
  <si>
    <t>Архимед по В гребню</t>
  </si>
  <si>
    <t>Плешкин А.Н.</t>
  </si>
  <si>
    <t>Егоров А.А.</t>
  </si>
  <si>
    <t>Любаева Н.И.</t>
  </si>
  <si>
    <t>Уланова А.В.</t>
  </si>
  <si>
    <t>Федосов Ф. В.</t>
  </si>
  <si>
    <t>Шухин С.И.</t>
  </si>
  <si>
    <t>в. Урал Восточная
по С стене</t>
  </si>
  <si>
    <t>Укю Гл.
по Ю ребру</t>
  </si>
  <si>
    <t>Миссес Тау по С гребню</t>
  </si>
  <si>
    <t>Киселев А.М.</t>
  </si>
  <si>
    <t xml:space="preserve">Гребневая, </t>
  </si>
  <si>
    <t xml:space="preserve">Мучача, </t>
  </si>
  <si>
    <t>Стенка Гамми, 1Б</t>
  </si>
  <si>
    <t>Гребневая, 2А</t>
  </si>
  <si>
    <t>Левая двойка, 2А</t>
  </si>
  <si>
    <t>Сестры Зайцевы, 3А</t>
  </si>
  <si>
    <t>Мучача, 2Б</t>
  </si>
  <si>
    <t>Красильников Е.</t>
  </si>
  <si>
    <t>Полторушка, 1Б</t>
  </si>
  <si>
    <t>Евтюшкин Н.</t>
  </si>
  <si>
    <t>Курышкина М.</t>
  </si>
  <si>
    <t>Плужник И.</t>
  </si>
  <si>
    <t>Непринцев И.</t>
  </si>
  <si>
    <t>Царевский В.</t>
  </si>
  <si>
    <t>Вечная молодость, 3Б</t>
  </si>
  <si>
    <t>Галочка, 3Б</t>
  </si>
  <si>
    <t>Зинкевич Н.</t>
  </si>
  <si>
    <t>Жажда, 3А</t>
  </si>
  <si>
    <t>Сабуров И.</t>
  </si>
  <si>
    <t>Вилка, 3А</t>
  </si>
  <si>
    <t>Контрфорс Филатовой, 3Б</t>
  </si>
  <si>
    <t>Федотов А</t>
  </si>
  <si>
    <t>Большой камин, 4А</t>
  </si>
  <si>
    <t>Челеби</t>
  </si>
  <si>
    <t>Кочнева К.</t>
  </si>
  <si>
    <t>Семёрка, 5А</t>
  </si>
  <si>
    <t>5а</t>
  </si>
  <si>
    <t>Маслов Р.</t>
  </si>
  <si>
    <t>Кравец А.В.</t>
  </si>
  <si>
    <t>Корнев С.А.</t>
  </si>
  <si>
    <t>Миклин А.Н.</t>
  </si>
  <si>
    <t>Абрамов П.Б.</t>
  </si>
  <si>
    <t>Елинек А.В.</t>
  </si>
  <si>
    <t>Сидякин С.</t>
  </si>
  <si>
    <t>Вершина</t>
  </si>
  <si>
    <t>Маршрут</t>
  </si>
  <si>
    <t>КС</t>
  </si>
  <si>
    <t>Итог</t>
  </si>
  <si>
    <t>по лев. Ю кф</t>
  </si>
  <si>
    <t xml:space="preserve">Башхаауз </t>
  </si>
  <si>
    <t>по С гребню</t>
  </si>
  <si>
    <t xml:space="preserve">п. Саратова </t>
  </si>
  <si>
    <t xml:space="preserve">Гидан </t>
  </si>
  <si>
    <t xml:space="preserve">Архимед </t>
  </si>
  <si>
    <t>Архимед</t>
  </si>
  <si>
    <t xml:space="preserve"> по С-З гребню</t>
  </si>
  <si>
    <t xml:space="preserve">Брно </t>
  </si>
  <si>
    <t>Правый ромб</t>
  </si>
  <si>
    <t>Морчека</t>
  </si>
  <si>
    <t>Кенсицкого</t>
  </si>
  <si>
    <t>Шаан кая</t>
  </si>
  <si>
    <t>Грищенко</t>
  </si>
  <si>
    <t>Суроегина К.С.</t>
  </si>
  <si>
    <t>Иванченко А.</t>
  </si>
  <si>
    <t>Рыжий угол</t>
  </si>
  <si>
    <t>Нечаева А.Ю</t>
  </si>
  <si>
    <t xml:space="preserve"> Кильсе-Бурун</t>
  </si>
  <si>
    <t>по правому кулуару С стены</t>
  </si>
  <si>
    <t>по СЗ стене</t>
  </si>
  <si>
    <t>по З гребню</t>
  </si>
  <si>
    <t>по левому Ю кф.</t>
  </si>
  <si>
    <t>СЗ гребню</t>
  </si>
  <si>
    <t>ВИАтау</t>
  </si>
  <si>
    <t>Койавган</t>
  </si>
  <si>
    <t>Тютю, 2-я Западная</t>
  </si>
  <si>
    <t>Ю ребру ("Хрусталик")</t>
  </si>
  <si>
    <t>Форосский Кант</t>
  </si>
  <si>
    <t>По левой стороне Зеленого угла</t>
  </si>
  <si>
    <t>Победа 3 мира</t>
  </si>
  <si>
    <t>По ЮЗ стене</t>
  </si>
  <si>
    <t>Свадебная</t>
  </si>
  <si>
    <t>Ерзин А.А.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</si>
</sst>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4" borderId="0" xfId="0" applyFill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/>
    </xf>
    <xf numFmtId="0" fontId="0" fillId="0" borderId="1" xfId="0" applyBorder="1"/>
    <xf numFmtId="0" fontId="1" fillId="4" borderId="0" xfId="0" applyFont="1" applyFill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2" borderId="0" xfId="0" applyFill="1"/>
    <xf numFmtId="0" fontId="0" fillId="2" borderId="1" xfId="0" applyFill="1" applyBorder="1"/>
    <xf numFmtId="0" fontId="0" fillId="5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3"/>
  <sheetViews>
    <sheetView tabSelected="1" zoomScale="70" zoomScaleNormal="70" workbookViewId="0">
      <selection activeCell="I8" sqref="I8"/>
    </sheetView>
  </sheetViews>
  <sheetFormatPr defaultRowHeight="14.4"/>
  <cols>
    <col min="1" max="1" width="19" customWidth="1"/>
    <col min="2" max="2" width="0.109375" customWidth="1"/>
    <col min="3" max="3" width="27.33203125" customWidth="1"/>
    <col min="4" max="4" width="32" customWidth="1"/>
    <col min="5" max="5" width="14" customWidth="1"/>
    <col min="6" max="6" width="10.6640625" customWidth="1"/>
  </cols>
  <sheetData>
    <row r="2" spans="1:8" ht="18">
      <c r="A2" s="55" t="s">
        <v>1</v>
      </c>
      <c r="B2" s="47"/>
      <c r="C2" s="38" t="s">
        <v>185</v>
      </c>
      <c r="D2" s="38" t="s">
        <v>186</v>
      </c>
      <c r="E2" s="38" t="s">
        <v>187</v>
      </c>
      <c r="F2" s="38" t="s">
        <v>99</v>
      </c>
      <c r="G2" s="38" t="s">
        <v>188</v>
      </c>
      <c r="H2" s="23"/>
    </row>
    <row r="3" spans="1:8" ht="15.6">
      <c r="A3" s="77" t="s">
        <v>204</v>
      </c>
      <c r="B3" s="78"/>
      <c r="C3" s="79" t="s">
        <v>14</v>
      </c>
      <c r="D3" s="80" t="s">
        <v>198</v>
      </c>
      <c r="E3" s="81" t="s">
        <v>177</v>
      </c>
      <c r="F3" s="79">
        <v>27</v>
      </c>
      <c r="G3" s="79">
        <f>(35*3+27)*0.75</f>
        <v>99</v>
      </c>
      <c r="H3" s="23"/>
    </row>
    <row r="4" spans="1:8" ht="15.6">
      <c r="A4" s="93"/>
      <c r="B4" s="53"/>
      <c r="C4" s="44" t="s">
        <v>199</v>
      </c>
      <c r="D4" s="45" t="s">
        <v>200</v>
      </c>
      <c r="E4" s="28" t="s">
        <v>110</v>
      </c>
      <c r="F4" s="44">
        <v>35</v>
      </c>
      <c r="G4" s="90"/>
      <c r="H4" s="23"/>
    </row>
    <row r="5" spans="1:8" ht="15.6">
      <c r="A5" s="94"/>
      <c r="B5" s="53"/>
      <c r="C5" s="44" t="s">
        <v>201</v>
      </c>
      <c r="D5" s="45" t="s">
        <v>202</v>
      </c>
      <c r="E5" s="28" t="s">
        <v>110</v>
      </c>
      <c r="F5" s="44">
        <v>35</v>
      </c>
      <c r="G5" s="91"/>
      <c r="H5" s="23"/>
    </row>
    <row r="6" spans="1:8" ht="15.6">
      <c r="A6" s="95"/>
      <c r="B6" s="53"/>
      <c r="C6" s="44" t="s">
        <v>199</v>
      </c>
      <c r="D6" s="45" t="s">
        <v>205</v>
      </c>
      <c r="E6" s="28" t="s">
        <v>110</v>
      </c>
      <c r="F6" s="44">
        <v>35</v>
      </c>
      <c r="G6" s="92"/>
      <c r="H6" s="23"/>
    </row>
    <row r="7" spans="1:8" ht="15.6">
      <c r="A7" s="66" t="s">
        <v>0</v>
      </c>
      <c r="B7" s="63"/>
      <c r="C7" s="26" t="s">
        <v>2</v>
      </c>
      <c r="D7" s="26" t="s">
        <v>3</v>
      </c>
      <c r="E7" s="26" t="s">
        <v>4</v>
      </c>
      <c r="F7" s="27">
        <v>2</v>
      </c>
      <c r="G7" s="27">
        <f>SUM(F7,F13,F14,F15)+(SUM(F8,F9,F10,F11,F12)*0.75)</f>
        <v>77.5</v>
      </c>
      <c r="H7" s="23"/>
    </row>
    <row r="8" spans="1:8" ht="15.6">
      <c r="A8" s="88"/>
      <c r="B8" s="49"/>
      <c r="C8" s="28" t="s">
        <v>5</v>
      </c>
      <c r="D8" s="28" t="s">
        <v>6</v>
      </c>
      <c r="E8" s="28" t="s">
        <v>7</v>
      </c>
      <c r="F8" s="29">
        <v>6</v>
      </c>
      <c r="G8" s="86"/>
      <c r="H8" s="23"/>
    </row>
    <row r="9" spans="1:8" ht="15.6">
      <c r="A9" s="89"/>
      <c r="B9" s="49"/>
      <c r="C9" s="28" t="s">
        <v>8</v>
      </c>
      <c r="D9" s="28" t="s">
        <v>9</v>
      </c>
      <c r="E9" s="28" t="s">
        <v>10</v>
      </c>
      <c r="F9" s="29">
        <v>12</v>
      </c>
      <c r="G9" s="87"/>
      <c r="H9" s="23"/>
    </row>
    <row r="10" spans="1:8" ht="15.6">
      <c r="A10" s="89"/>
      <c r="B10" s="49"/>
      <c r="C10" s="28" t="s">
        <v>5</v>
      </c>
      <c r="D10" s="28" t="s">
        <v>11</v>
      </c>
      <c r="E10" s="28" t="s">
        <v>10</v>
      </c>
      <c r="F10" s="29">
        <v>12</v>
      </c>
      <c r="G10" s="87"/>
      <c r="H10" s="23"/>
    </row>
    <row r="11" spans="1:8" ht="15.6">
      <c r="A11" s="89"/>
      <c r="B11" s="49"/>
      <c r="C11" s="28" t="s">
        <v>5</v>
      </c>
      <c r="D11" s="28" t="s">
        <v>12</v>
      </c>
      <c r="E11" s="28" t="s">
        <v>13</v>
      </c>
      <c r="F11" s="29">
        <v>16</v>
      </c>
      <c r="G11" s="87"/>
      <c r="H11" s="23"/>
    </row>
    <row r="12" spans="1:8" ht="15.6">
      <c r="A12" s="89"/>
      <c r="B12" s="49"/>
      <c r="C12" s="28" t="s">
        <v>14</v>
      </c>
      <c r="D12" s="28" t="s">
        <v>15</v>
      </c>
      <c r="E12" s="28" t="s">
        <v>10</v>
      </c>
      <c r="F12" s="29">
        <v>12</v>
      </c>
      <c r="G12" s="87"/>
      <c r="H12" s="23"/>
    </row>
    <row r="13" spans="1:8" ht="15.6">
      <c r="A13" s="89"/>
      <c r="B13" s="49"/>
      <c r="C13" s="28" t="s">
        <v>16</v>
      </c>
      <c r="D13" s="28" t="s">
        <v>17</v>
      </c>
      <c r="E13" s="28" t="s">
        <v>4</v>
      </c>
      <c r="F13" s="29">
        <v>2</v>
      </c>
      <c r="G13" s="87"/>
      <c r="H13" s="23"/>
    </row>
    <row r="14" spans="1:8" ht="15.6">
      <c r="A14" s="89"/>
      <c r="B14" s="49"/>
      <c r="C14" s="28" t="s">
        <v>18</v>
      </c>
      <c r="D14" s="28" t="s">
        <v>19</v>
      </c>
      <c r="E14" s="28" t="s">
        <v>20</v>
      </c>
      <c r="F14" s="29">
        <v>9</v>
      </c>
      <c r="G14" s="87"/>
      <c r="H14" s="23"/>
    </row>
    <row r="15" spans="1:8" ht="15.6">
      <c r="A15" s="89"/>
      <c r="B15" s="75"/>
      <c r="C15" s="76" t="s">
        <v>21</v>
      </c>
      <c r="D15" s="76" t="s">
        <v>22</v>
      </c>
      <c r="E15" s="76" t="s">
        <v>23</v>
      </c>
      <c r="F15" s="69">
        <v>21</v>
      </c>
      <c r="G15" s="87"/>
      <c r="H15" s="23"/>
    </row>
    <row r="16" spans="1:8">
      <c r="A16" s="84" t="s">
        <v>222</v>
      </c>
      <c r="B16" s="46"/>
      <c r="C16" s="83" t="s">
        <v>219</v>
      </c>
      <c r="D16" s="83" t="s">
        <v>220</v>
      </c>
      <c r="E16" s="83" t="s">
        <v>4</v>
      </c>
      <c r="F16" s="46">
        <v>2</v>
      </c>
      <c r="G16" s="46">
        <v>76</v>
      </c>
      <c r="H16" s="23"/>
    </row>
    <row r="17" spans="1:8">
      <c r="A17" s="90"/>
      <c r="B17" s="44"/>
      <c r="C17" s="85" t="s">
        <v>174</v>
      </c>
      <c r="D17" s="85" t="s">
        <v>221</v>
      </c>
      <c r="E17" s="82" t="s">
        <v>30</v>
      </c>
      <c r="F17" s="44">
        <v>4</v>
      </c>
      <c r="G17" s="90"/>
      <c r="H17" s="23"/>
    </row>
    <row r="18" spans="1:8" ht="15.6" customHeight="1">
      <c r="A18" s="91"/>
      <c r="B18" s="44"/>
      <c r="C18" s="85" t="s">
        <v>28</v>
      </c>
      <c r="D18" s="85" t="s">
        <v>80</v>
      </c>
      <c r="E18" s="82" t="s">
        <v>30</v>
      </c>
      <c r="F18" s="44">
        <v>4</v>
      </c>
      <c r="G18" s="91"/>
      <c r="H18" s="23"/>
    </row>
    <row r="19" spans="1:8">
      <c r="A19" s="91"/>
      <c r="B19" s="44"/>
      <c r="C19" s="85" t="s">
        <v>28</v>
      </c>
      <c r="D19" s="85" t="s">
        <v>212</v>
      </c>
      <c r="E19" s="82" t="s">
        <v>20</v>
      </c>
      <c r="F19" s="44">
        <v>9</v>
      </c>
      <c r="G19" s="91"/>
      <c r="H19" s="23"/>
    </row>
    <row r="20" spans="1:8" ht="15" customHeight="1">
      <c r="A20" s="91"/>
      <c r="B20" s="44"/>
      <c r="C20" s="85" t="s">
        <v>57</v>
      </c>
      <c r="D20" s="85" t="s">
        <v>58</v>
      </c>
      <c r="E20" s="82" t="s">
        <v>10</v>
      </c>
      <c r="F20" s="44">
        <v>12</v>
      </c>
      <c r="G20" s="91"/>
      <c r="H20" s="23"/>
    </row>
    <row r="21" spans="1:8">
      <c r="A21" s="91"/>
      <c r="B21" s="44"/>
      <c r="C21" s="85" t="s">
        <v>81</v>
      </c>
      <c r="D21" s="85" t="s">
        <v>58</v>
      </c>
      <c r="E21" s="82" t="s">
        <v>20</v>
      </c>
      <c r="F21" s="44">
        <v>9</v>
      </c>
      <c r="G21" s="91"/>
      <c r="H21" s="23"/>
    </row>
    <row r="22" spans="1:8" ht="15.6">
      <c r="A22" s="91"/>
      <c r="B22" s="29"/>
      <c r="C22" s="85" t="s">
        <v>213</v>
      </c>
      <c r="D22" s="85" t="s">
        <v>78</v>
      </c>
      <c r="E22" s="82" t="s">
        <v>30</v>
      </c>
      <c r="F22" s="29">
        <v>4</v>
      </c>
      <c r="G22" s="91"/>
      <c r="H22" s="23"/>
    </row>
    <row r="23" spans="1:8" ht="15.6">
      <c r="A23" s="91"/>
      <c r="B23" s="29"/>
      <c r="C23" s="85" t="s">
        <v>214</v>
      </c>
      <c r="D23" s="85" t="s">
        <v>58</v>
      </c>
      <c r="E23" s="82" t="s">
        <v>20</v>
      </c>
      <c r="F23" s="29">
        <v>9</v>
      </c>
      <c r="G23" s="91"/>
      <c r="H23" s="23"/>
    </row>
    <row r="24" spans="1:8" ht="15" customHeight="1">
      <c r="A24" s="91"/>
      <c r="B24" s="28"/>
      <c r="C24" s="85" t="s">
        <v>215</v>
      </c>
      <c r="D24" s="85" t="s">
        <v>216</v>
      </c>
      <c r="E24" s="82" t="s">
        <v>10</v>
      </c>
      <c r="F24" s="29">
        <v>12</v>
      </c>
      <c r="G24" s="91"/>
      <c r="H24" s="23"/>
    </row>
    <row r="25" spans="1:8" ht="15.6">
      <c r="A25" s="92"/>
      <c r="B25" s="28"/>
      <c r="C25" s="85" t="s">
        <v>217</v>
      </c>
      <c r="D25" s="85" t="s">
        <v>218</v>
      </c>
      <c r="E25" s="82" t="s">
        <v>13</v>
      </c>
      <c r="F25" s="29">
        <v>16</v>
      </c>
      <c r="G25" s="92"/>
      <c r="H25" s="23"/>
    </row>
    <row r="26" spans="1:8" ht="15.6">
      <c r="A26" s="66" t="s">
        <v>25</v>
      </c>
      <c r="B26" s="63"/>
      <c r="C26" s="26" t="s">
        <v>26</v>
      </c>
      <c r="D26" s="26" t="s">
        <v>27</v>
      </c>
      <c r="E26" s="26" t="s">
        <v>13</v>
      </c>
      <c r="F26" s="27">
        <v>16</v>
      </c>
      <c r="G26" s="27">
        <f>SUM(F26,F27)+SUM(F28:F31)*0.75</f>
        <v>63.5</v>
      </c>
      <c r="H26" s="23"/>
    </row>
    <row r="27" spans="1:8" ht="15.6">
      <c r="A27" s="72"/>
      <c r="B27" s="49"/>
      <c r="C27" s="28" t="s">
        <v>28</v>
      </c>
      <c r="D27" s="28" t="s">
        <v>29</v>
      </c>
      <c r="E27" s="28" t="s">
        <v>30</v>
      </c>
      <c r="F27" s="29">
        <v>4</v>
      </c>
      <c r="G27" s="86"/>
      <c r="H27" s="23"/>
    </row>
    <row r="28" spans="1:8" ht="15.6">
      <c r="A28" s="73"/>
      <c r="B28" s="49"/>
      <c r="C28" s="28" t="s">
        <v>31</v>
      </c>
      <c r="D28" s="28" t="s">
        <v>32</v>
      </c>
      <c r="E28" s="28" t="s">
        <v>20</v>
      </c>
      <c r="F28" s="29">
        <v>9</v>
      </c>
      <c r="G28" s="87"/>
      <c r="H28" s="23"/>
    </row>
    <row r="29" spans="1:8" ht="15.6">
      <c r="A29" s="73"/>
      <c r="B29" s="54"/>
      <c r="C29" s="28" t="s">
        <v>31</v>
      </c>
      <c r="D29" s="28" t="s">
        <v>33</v>
      </c>
      <c r="E29" s="28" t="s">
        <v>10</v>
      </c>
      <c r="F29" s="29">
        <v>12</v>
      </c>
      <c r="G29" s="87"/>
      <c r="H29" s="23"/>
    </row>
    <row r="30" spans="1:8" ht="15" customHeight="1">
      <c r="A30" s="73"/>
      <c r="B30" s="54"/>
      <c r="C30" s="28" t="s">
        <v>31</v>
      </c>
      <c r="D30" s="28" t="s">
        <v>34</v>
      </c>
      <c r="E30" s="28" t="s">
        <v>13</v>
      </c>
      <c r="F30" s="29">
        <v>16</v>
      </c>
      <c r="G30" s="87"/>
      <c r="H30" s="23"/>
    </row>
    <row r="31" spans="1:8" ht="15.6">
      <c r="A31" s="74"/>
      <c r="B31" s="54"/>
      <c r="C31" s="28" t="s">
        <v>31</v>
      </c>
      <c r="D31" s="28" t="s">
        <v>35</v>
      </c>
      <c r="E31" s="28" t="s">
        <v>23</v>
      </c>
      <c r="F31" s="29">
        <v>21</v>
      </c>
      <c r="G31" s="99"/>
      <c r="H31" s="23"/>
    </row>
    <row r="32" spans="1:8" ht="15.6" customHeight="1">
      <c r="A32" s="66" t="s">
        <v>181</v>
      </c>
      <c r="B32" s="64"/>
      <c r="C32" s="31" t="s">
        <v>8</v>
      </c>
      <c r="D32" s="26" t="s">
        <v>49</v>
      </c>
      <c r="E32" s="26" t="s">
        <v>7</v>
      </c>
      <c r="F32" s="27">
        <v>6</v>
      </c>
      <c r="G32" s="27">
        <f>SUM(F32:F38)*0.75</f>
        <v>66</v>
      </c>
      <c r="H32" s="23"/>
    </row>
    <row r="33" spans="1:8" ht="15.6">
      <c r="A33" s="72"/>
      <c r="B33" s="49"/>
      <c r="C33" s="28" t="s">
        <v>50</v>
      </c>
      <c r="D33" s="28" t="s">
        <v>51</v>
      </c>
      <c r="E33" s="28" t="s">
        <v>52</v>
      </c>
      <c r="F33" s="29">
        <v>9</v>
      </c>
      <c r="G33" s="86"/>
      <c r="H33" s="23"/>
    </row>
    <row r="34" spans="1:8" ht="15.6">
      <c r="A34" s="73"/>
      <c r="B34" s="49"/>
      <c r="C34" s="28" t="s">
        <v>50</v>
      </c>
      <c r="D34" s="28" t="s">
        <v>53</v>
      </c>
      <c r="E34" s="28" t="s">
        <v>43</v>
      </c>
      <c r="F34" s="29">
        <v>12</v>
      </c>
      <c r="G34" s="87"/>
      <c r="H34" s="23"/>
    </row>
    <row r="35" spans="1:8" ht="15.6">
      <c r="A35" s="73"/>
      <c r="B35" s="49"/>
      <c r="C35" s="28" t="s">
        <v>50</v>
      </c>
      <c r="D35" s="28" t="s">
        <v>66</v>
      </c>
      <c r="E35" s="28" t="s">
        <v>7</v>
      </c>
      <c r="F35" s="29">
        <v>6</v>
      </c>
      <c r="G35" s="87"/>
      <c r="H35" s="23"/>
    </row>
    <row r="36" spans="1:8" ht="15.6">
      <c r="A36" s="73"/>
      <c r="B36" s="49"/>
      <c r="C36" s="30" t="s">
        <v>8</v>
      </c>
      <c r="D36" s="28" t="s">
        <v>9</v>
      </c>
      <c r="E36" s="28" t="s">
        <v>43</v>
      </c>
      <c r="F36" s="29">
        <v>12</v>
      </c>
      <c r="G36" s="87"/>
      <c r="H36" s="23"/>
    </row>
    <row r="37" spans="1:8" ht="15.6">
      <c r="A37" s="73"/>
      <c r="B37" s="49"/>
      <c r="C37" s="28" t="s">
        <v>50</v>
      </c>
      <c r="D37" s="28" t="s">
        <v>12</v>
      </c>
      <c r="E37" s="28" t="s">
        <v>54</v>
      </c>
      <c r="F37" s="29">
        <v>16</v>
      </c>
      <c r="G37" s="87"/>
      <c r="H37" s="23"/>
    </row>
    <row r="38" spans="1:8" ht="15.6" customHeight="1">
      <c r="A38" s="74"/>
      <c r="B38" s="49"/>
      <c r="C38" s="28" t="s">
        <v>67</v>
      </c>
      <c r="D38" s="28" t="s">
        <v>14</v>
      </c>
      <c r="E38" s="28" t="s">
        <v>68</v>
      </c>
      <c r="F38" s="29">
        <v>27</v>
      </c>
      <c r="G38" s="99"/>
      <c r="H38" s="23"/>
    </row>
    <row r="39" spans="1:8" ht="15.6">
      <c r="A39" s="67" t="s">
        <v>105</v>
      </c>
      <c r="B39" s="63"/>
      <c r="C39" s="26" t="s">
        <v>102</v>
      </c>
      <c r="D39" s="26" t="s">
        <v>17</v>
      </c>
      <c r="E39" s="26" t="s">
        <v>30</v>
      </c>
      <c r="F39" s="27">
        <v>4</v>
      </c>
      <c r="G39" s="27">
        <f>SUM(F39:F42)</f>
        <v>61</v>
      </c>
      <c r="H39" s="23"/>
    </row>
    <row r="40" spans="1:8" ht="15.6">
      <c r="A40" s="96"/>
      <c r="B40" s="49"/>
      <c r="C40" s="29" t="s">
        <v>132</v>
      </c>
      <c r="D40" s="29" t="s">
        <v>189</v>
      </c>
      <c r="E40" s="28" t="s">
        <v>104</v>
      </c>
      <c r="F40" s="29">
        <v>6</v>
      </c>
      <c r="G40" s="86"/>
      <c r="H40" s="23"/>
    </row>
    <row r="41" spans="1:8" ht="15.6">
      <c r="A41" s="98"/>
      <c r="B41" s="49"/>
      <c r="C41" s="33" t="s">
        <v>106</v>
      </c>
      <c r="D41" s="29" t="s">
        <v>107</v>
      </c>
      <c r="E41" s="28" t="s">
        <v>13</v>
      </c>
      <c r="F41" s="29">
        <v>16</v>
      </c>
      <c r="G41" s="87"/>
      <c r="H41" s="23"/>
    </row>
    <row r="42" spans="1:8" ht="15.6" customHeight="1">
      <c r="A42" s="98"/>
      <c r="B42" s="49"/>
      <c r="C42" s="29" t="s">
        <v>108</v>
      </c>
      <c r="D42" s="28" t="s">
        <v>109</v>
      </c>
      <c r="E42" s="28" t="s">
        <v>110</v>
      </c>
      <c r="F42" s="29">
        <v>35</v>
      </c>
      <c r="G42" s="87"/>
      <c r="H42" s="23"/>
    </row>
    <row r="43" spans="1:8" ht="15.6">
      <c r="A43" s="97"/>
      <c r="B43" s="51"/>
      <c r="C43" s="29"/>
      <c r="D43" s="29"/>
      <c r="E43" s="29"/>
      <c r="F43" s="29"/>
      <c r="G43" s="99"/>
      <c r="H43" s="23"/>
    </row>
    <row r="44" spans="1:8" ht="15.6">
      <c r="A44" s="67" t="s">
        <v>131</v>
      </c>
      <c r="B44" s="65"/>
      <c r="C44" s="35" t="s">
        <v>132</v>
      </c>
      <c r="D44" s="27" t="s">
        <v>133</v>
      </c>
      <c r="E44" s="26" t="s">
        <v>104</v>
      </c>
      <c r="F44" s="27">
        <v>6</v>
      </c>
      <c r="G44" s="27">
        <v>57</v>
      </c>
      <c r="H44" s="23"/>
    </row>
    <row r="45" spans="1:8" ht="15.6">
      <c r="A45" s="96"/>
      <c r="B45" s="51"/>
      <c r="C45" s="36" t="s">
        <v>106</v>
      </c>
      <c r="D45" s="29" t="s">
        <v>107</v>
      </c>
      <c r="E45" s="28" t="s">
        <v>13</v>
      </c>
      <c r="F45" s="29">
        <v>16</v>
      </c>
      <c r="G45" s="86"/>
      <c r="H45" s="23"/>
    </row>
    <row r="46" spans="1:8" ht="15.6">
      <c r="A46" s="97"/>
      <c r="B46" s="49"/>
      <c r="C46" s="36" t="s">
        <v>108</v>
      </c>
      <c r="D46" s="29" t="s">
        <v>109</v>
      </c>
      <c r="E46" s="28" t="s">
        <v>94</v>
      </c>
      <c r="F46" s="29">
        <v>35</v>
      </c>
      <c r="G46" s="99"/>
      <c r="H46" s="23"/>
    </row>
    <row r="47" spans="1:8" ht="15.6">
      <c r="A47" s="66" t="s">
        <v>184</v>
      </c>
      <c r="B47" s="63"/>
      <c r="C47" s="26" t="s">
        <v>87</v>
      </c>
      <c r="D47" s="26" t="s">
        <v>88</v>
      </c>
      <c r="E47" s="26" t="s">
        <v>40</v>
      </c>
      <c r="F47" s="27">
        <v>4</v>
      </c>
      <c r="G47" s="27">
        <f>SUM(F47:F51)</f>
        <v>47</v>
      </c>
      <c r="H47" s="23"/>
    </row>
    <row r="48" spans="1:8" ht="15" customHeight="1">
      <c r="A48" s="72"/>
      <c r="B48" s="49"/>
      <c r="C48" s="28" t="s">
        <v>89</v>
      </c>
      <c r="D48" s="28" t="s">
        <v>90</v>
      </c>
      <c r="E48" s="28" t="s">
        <v>91</v>
      </c>
      <c r="F48" s="29">
        <v>16</v>
      </c>
      <c r="G48" s="86"/>
      <c r="H48" s="23"/>
    </row>
    <row r="49" spans="1:8" ht="15.6">
      <c r="A49" s="73"/>
      <c r="B49" s="49"/>
      <c r="C49" s="28" t="s">
        <v>55</v>
      </c>
      <c r="D49" s="28" t="s">
        <v>56</v>
      </c>
      <c r="E49" s="28" t="s">
        <v>7</v>
      </c>
      <c r="F49" s="29">
        <v>6</v>
      </c>
      <c r="G49" s="87"/>
      <c r="H49" s="23"/>
    </row>
    <row r="50" spans="1:8" ht="15.6" customHeight="1">
      <c r="A50" s="73"/>
      <c r="B50" s="49"/>
      <c r="C50" s="28" t="s">
        <v>57</v>
      </c>
      <c r="D50" s="28" t="s">
        <v>130</v>
      </c>
      <c r="E50" s="28" t="s">
        <v>43</v>
      </c>
      <c r="F50" s="29">
        <v>12</v>
      </c>
      <c r="G50" s="87"/>
      <c r="H50" s="23"/>
    </row>
    <row r="51" spans="1:8" ht="15.6">
      <c r="A51" s="74"/>
      <c r="B51" s="49"/>
      <c r="C51" s="28" t="s">
        <v>18</v>
      </c>
      <c r="D51" s="28" t="s">
        <v>115</v>
      </c>
      <c r="E51" s="28" t="s">
        <v>52</v>
      </c>
      <c r="F51" s="29">
        <v>9</v>
      </c>
      <c r="G51" s="99"/>
      <c r="H51" s="23"/>
    </row>
    <row r="52" spans="1:8" ht="15.6">
      <c r="A52" s="66" t="s">
        <v>182</v>
      </c>
      <c r="B52" s="63"/>
      <c r="C52" s="26" t="s">
        <v>77</v>
      </c>
      <c r="D52" s="26" t="s">
        <v>191</v>
      </c>
      <c r="E52" s="26" t="s">
        <v>71</v>
      </c>
      <c r="F52" s="27">
        <v>2</v>
      </c>
      <c r="G52" s="27">
        <f>SUM(F52,F53,F54)+SUM(F55:F62)*0.75</f>
        <v>41.25</v>
      </c>
      <c r="H52" s="23"/>
    </row>
    <row r="53" spans="1:8" ht="15.6">
      <c r="A53" s="72"/>
      <c r="B53" s="49"/>
      <c r="C53" s="28" t="s">
        <v>79</v>
      </c>
      <c r="D53" s="28" t="s">
        <v>29</v>
      </c>
      <c r="E53" s="28" t="s">
        <v>40</v>
      </c>
      <c r="F53" s="29">
        <v>4</v>
      </c>
      <c r="G53" s="86"/>
      <c r="H53" s="23"/>
    </row>
    <row r="54" spans="1:8" ht="15.6">
      <c r="A54" s="73"/>
      <c r="B54" s="49"/>
      <c r="C54" s="28" t="s">
        <v>81</v>
      </c>
      <c r="D54" s="28" t="s">
        <v>130</v>
      </c>
      <c r="E54" s="28" t="s">
        <v>52</v>
      </c>
      <c r="F54" s="29">
        <v>9</v>
      </c>
      <c r="G54" s="87"/>
      <c r="H54" s="23"/>
    </row>
    <row r="55" spans="1:8" ht="15.6">
      <c r="A55" s="73"/>
      <c r="B55" s="49"/>
      <c r="C55" s="28" t="s">
        <v>31</v>
      </c>
      <c r="D55" s="28" t="s">
        <v>82</v>
      </c>
      <c r="E55" s="28" t="s">
        <v>71</v>
      </c>
      <c r="F55" s="29">
        <v>2</v>
      </c>
      <c r="G55" s="87"/>
      <c r="H55" s="23"/>
    </row>
    <row r="56" spans="1:8" ht="15.6">
      <c r="A56" s="73"/>
      <c r="B56" s="49"/>
      <c r="C56" s="28" t="s">
        <v>31</v>
      </c>
      <c r="D56" s="28" t="s">
        <v>82</v>
      </c>
      <c r="E56" s="28" t="s">
        <v>71</v>
      </c>
      <c r="F56" s="29">
        <v>2</v>
      </c>
      <c r="G56" s="87"/>
      <c r="H56" s="23"/>
    </row>
    <row r="57" spans="1:8" ht="15.6">
      <c r="A57" s="73"/>
      <c r="B57" s="49"/>
      <c r="C57" s="28" t="s">
        <v>31</v>
      </c>
      <c r="D57" s="28" t="s">
        <v>83</v>
      </c>
      <c r="E57" s="28" t="s">
        <v>71</v>
      </c>
      <c r="F57" s="29">
        <v>2</v>
      </c>
      <c r="G57" s="87"/>
      <c r="H57" s="23"/>
    </row>
    <row r="58" spans="1:8" ht="15.6">
      <c r="A58" s="73"/>
      <c r="B58" s="49"/>
      <c r="C58" s="28" t="s">
        <v>31</v>
      </c>
      <c r="D58" s="28" t="s">
        <v>60</v>
      </c>
      <c r="E58" s="28" t="s">
        <v>40</v>
      </c>
      <c r="F58" s="29">
        <v>4</v>
      </c>
      <c r="G58" s="87"/>
      <c r="H58" s="23"/>
    </row>
    <row r="59" spans="1:8" ht="15.6">
      <c r="A59" s="73"/>
      <c r="B59" s="49"/>
      <c r="C59" s="28" t="s">
        <v>31</v>
      </c>
      <c r="D59" s="28" t="s">
        <v>84</v>
      </c>
      <c r="E59" s="28" t="s">
        <v>7</v>
      </c>
      <c r="F59" s="29">
        <v>6</v>
      </c>
      <c r="G59" s="87"/>
      <c r="H59" s="23"/>
    </row>
    <row r="60" spans="1:8" ht="15.6">
      <c r="A60" s="73"/>
      <c r="B60" s="49"/>
      <c r="C60" s="28" t="s">
        <v>31</v>
      </c>
      <c r="D60" s="28" t="s">
        <v>60</v>
      </c>
      <c r="E60" s="28" t="s">
        <v>40</v>
      </c>
      <c r="F60" s="29">
        <v>4</v>
      </c>
      <c r="G60" s="87"/>
      <c r="H60" s="23"/>
    </row>
    <row r="61" spans="1:8" ht="15.6">
      <c r="A61" s="73"/>
      <c r="B61" s="49"/>
      <c r="C61" s="28" t="s">
        <v>31</v>
      </c>
      <c r="D61" s="28" t="s">
        <v>61</v>
      </c>
      <c r="E61" s="28" t="s">
        <v>7</v>
      </c>
      <c r="F61" s="29">
        <v>6</v>
      </c>
      <c r="G61" s="87"/>
      <c r="H61" s="23"/>
    </row>
    <row r="62" spans="1:8" ht="15.6">
      <c r="A62" s="74"/>
      <c r="B62" s="49"/>
      <c r="C62" s="28" t="s">
        <v>31</v>
      </c>
      <c r="D62" s="28" t="s">
        <v>63</v>
      </c>
      <c r="E62" s="28" t="s">
        <v>52</v>
      </c>
      <c r="F62" s="29">
        <v>9</v>
      </c>
      <c r="G62" s="99"/>
      <c r="H62" s="23"/>
    </row>
    <row r="63" spans="1:8" ht="15.6">
      <c r="A63" s="67" t="s">
        <v>172</v>
      </c>
      <c r="B63" s="65"/>
      <c r="C63" s="35" t="s">
        <v>31</v>
      </c>
      <c r="D63" s="27" t="s">
        <v>155</v>
      </c>
      <c r="E63" s="26" t="s">
        <v>30</v>
      </c>
      <c r="F63" s="27">
        <v>4</v>
      </c>
      <c r="G63" s="27">
        <f>SUM(F63:F68)*0.75</f>
        <v>42</v>
      </c>
      <c r="H63" s="23"/>
    </row>
    <row r="64" spans="1:8" ht="15.6">
      <c r="A64" s="96"/>
      <c r="B64" s="51"/>
      <c r="C64" s="37" t="s">
        <v>31</v>
      </c>
      <c r="D64" s="29" t="s">
        <v>157</v>
      </c>
      <c r="E64" s="28" t="s">
        <v>104</v>
      </c>
      <c r="F64" s="29">
        <v>6</v>
      </c>
      <c r="G64" s="86"/>
      <c r="H64" s="23"/>
    </row>
    <row r="65" spans="1:8" ht="15.6">
      <c r="A65" s="98"/>
      <c r="B65" s="51"/>
      <c r="C65" s="37" t="s">
        <v>31</v>
      </c>
      <c r="D65" s="29" t="s">
        <v>168</v>
      </c>
      <c r="E65" s="28" t="s">
        <v>20</v>
      </c>
      <c r="F65" s="29">
        <v>9</v>
      </c>
      <c r="G65" s="87"/>
      <c r="H65" s="23"/>
    </row>
    <row r="66" spans="1:8" ht="15.6">
      <c r="A66" s="98"/>
      <c r="B66" s="51"/>
      <c r="C66" s="37" t="s">
        <v>5</v>
      </c>
      <c r="D66" s="29" t="s">
        <v>170</v>
      </c>
      <c r="E66" s="28" t="s">
        <v>20</v>
      </c>
      <c r="F66" s="29">
        <v>9</v>
      </c>
      <c r="G66" s="87"/>
      <c r="H66" s="23"/>
    </row>
    <row r="67" spans="1:8" ht="15.6">
      <c r="A67" s="98"/>
      <c r="B67" s="51"/>
      <c r="C67" s="37" t="s">
        <v>5</v>
      </c>
      <c r="D67" s="29" t="s">
        <v>171</v>
      </c>
      <c r="E67" s="28" t="s">
        <v>10</v>
      </c>
      <c r="F67" s="29">
        <v>12</v>
      </c>
      <c r="G67" s="87"/>
      <c r="H67" s="23"/>
    </row>
    <row r="68" spans="1:8" ht="15.6">
      <c r="A68" s="97"/>
      <c r="B68" s="51"/>
      <c r="C68" s="37" t="s">
        <v>174</v>
      </c>
      <c r="D68" s="29" t="s">
        <v>173</v>
      </c>
      <c r="E68" s="28" t="s">
        <v>13</v>
      </c>
      <c r="F68" s="29">
        <v>16</v>
      </c>
      <c r="G68" s="99"/>
      <c r="H68" s="23"/>
    </row>
    <row r="69" spans="1:8" ht="15.6">
      <c r="A69" s="66" t="s">
        <v>180</v>
      </c>
      <c r="B69" s="63"/>
      <c r="C69" s="26" t="s">
        <v>70</v>
      </c>
      <c r="D69" s="26" t="s">
        <v>17</v>
      </c>
      <c r="E69" s="26" t="s">
        <v>71</v>
      </c>
      <c r="F69" s="27">
        <v>2</v>
      </c>
      <c r="G69" s="27">
        <f>SUM(F69,F70,F71,F72,F73)</f>
        <v>38</v>
      </c>
      <c r="H69" s="23"/>
    </row>
    <row r="70" spans="1:8" ht="15.6">
      <c r="A70" s="72"/>
      <c r="B70" s="49"/>
      <c r="C70" s="28" t="s">
        <v>72</v>
      </c>
      <c r="D70" s="28" t="s">
        <v>210</v>
      </c>
      <c r="E70" s="28" t="s">
        <v>7</v>
      </c>
      <c r="F70" s="29">
        <v>6</v>
      </c>
      <c r="G70" s="86"/>
      <c r="H70" s="23"/>
    </row>
    <row r="71" spans="1:8" ht="15.6">
      <c r="A71" s="73"/>
      <c r="B71" s="49"/>
      <c r="C71" s="28" t="s">
        <v>18</v>
      </c>
      <c r="D71" s="28" t="s">
        <v>115</v>
      </c>
      <c r="E71" s="28" t="s">
        <v>52</v>
      </c>
      <c r="F71" s="29">
        <v>9</v>
      </c>
      <c r="G71" s="87"/>
      <c r="H71" s="23"/>
    </row>
    <row r="72" spans="1:8" ht="15.6">
      <c r="A72" s="73"/>
      <c r="B72" s="49"/>
      <c r="C72" s="28" t="s">
        <v>18</v>
      </c>
      <c r="D72" s="28" t="s">
        <v>74</v>
      </c>
      <c r="E72" s="28" t="s">
        <v>52</v>
      </c>
      <c r="F72" s="29">
        <v>9</v>
      </c>
      <c r="G72" s="87"/>
      <c r="H72" s="23"/>
    </row>
    <row r="73" spans="1:8" ht="15.6">
      <c r="A73" s="74"/>
      <c r="B73" s="49"/>
      <c r="C73" s="28" t="s">
        <v>18</v>
      </c>
      <c r="D73" s="28" t="s">
        <v>122</v>
      </c>
      <c r="E73" s="28" t="s">
        <v>43</v>
      </c>
      <c r="F73" s="29">
        <v>12</v>
      </c>
      <c r="G73" s="99"/>
      <c r="H73" s="23"/>
    </row>
    <row r="74" spans="1:8" ht="15.6">
      <c r="A74" s="67" t="s">
        <v>178</v>
      </c>
      <c r="B74" s="65"/>
      <c r="C74" s="35" t="s">
        <v>174</v>
      </c>
      <c r="D74" s="27" t="s">
        <v>173</v>
      </c>
      <c r="E74" s="26" t="s">
        <v>13</v>
      </c>
      <c r="F74" s="27">
        <v>16</v>
      </c>
      <c r="G74" s="27">
        <f>SUM(F74:F75)*0.75</f>
        <v>32.25</v>
      </c>
      <c r="H74" s="23"/>
    </row>
    <row r="75" spans="1:8" ht="15.6">
      <c r="A75" s="58"/>
      <c r="B75" s="51"/>
      <c r="C75" s="29" t="s">
        <v>14</v>
      </c>
      <c r="D75" s="29" t="s">
        <v>176</v>
      </c>
      <c r="E75" s="28" t="s">
        <v>177</v>
      </c>
      <c r="F75" s="29">
        <v>27</v>
      </c>
      <c r="G75" s="29"/>
      <c r="H75" s="23"/>
    </row>
    <row r="76" spans="1:8" ht="15.6" customHeight="1">
      <c r="A76" s="67" t="s">
        <v>169</v>
      </c>
      <c r="B76" s="65"/>
      <c r="C76" s="35" t="s">
        <v>31</v>
      </c>
      <c r="D76" s="27" t="s">
        <v>155</v>
      </c>
      <c r="E76" s="26" t="s">
        <v>30</v>
      </c>
      <c r="F76" s="27">
        <v>4</v>
      </c>
      <c r="G76" s="27">
        <f>SUM(F76:F80)*0.75</f>
        <v>30</v>
      </c>
      <c r="H76" s="23"/>
    </row>
    <row r="77" spans="1:8" ht="15.6">
      <c r="A77" s="96"/>
      <c r="B77" s="51"/>
      <c r="C77" s="37" t="s">
        <v>31</v>
      </c>
      <c r="D77" s="29" t="s">
        <v>157</v>
      </c>
      <c r="E77" s="28" t="s">
        <v>104</v>
      </c>
      <c r="F77" s="29">
        <v>6</v>
      </c>
      <c r="G77" s="86"/>
      <c r="H77" s="23"/>
    </row>
    <row r="78" spans="1:8" ht="15.6">
      <c r="A78" s="98"/>
      <c r="B78" s="51"/>
      <c r="C78" s="37" t="s">
        <v>31</v>
      </c>
      <c r="D78" s="29" t="s">
        <v>168</v>
      </c>
      <c r="E78" s="28" t="s">
        <v>20</v>
      </c>
      <c r="F78" s="29">
        <v>9</v>
      </c>
      <c r="G78" s="87"/>
      <c r="H78" s="23"/>
    </row>
    <row r="79" spans="1:8" ht="15.6">
      <c r="A79" s="98"/>
      <c r="B79" s="51"/>
      <c r="C79" s="37" t="s">
        <v>5</v>
      </c>
      <c r="D79" s="29" t="s">
        <v>170</v>
      </c>
      <c r="E79" s="28" t="s">
        <v>20</v>
      </c>
      <c r="F79" s="29">
        <v>9</v>
      </c>
      <c r="G79" s="87"/>
      <c r="H79" s="23"/>
    </row>
    <row r="80" spans="1:8" ht="16.95" customHeight="1">
      <c r="A80" s="97"/>
      <c r="B80" s="51"/>
      <c r="C80" s="37" t="s">
        <v>5</v>
      </c>
      <c r="D80" s="29" t="s">
        <v>171</v>
      </c>
      <c r="E80" s="28" t="s">
        <v>10</v>
      </c>
      <c r="F80" s="29">
        <v>12</v>
      </c>
      <c r="G80" s="99"/>
      <c r="H80" s="23"/>
    </row>
    <row r="81" spans="1:8" ht="15.6">
      <c r="A81" s="67" t="s">
        <v>127</v>
      </c>
      <c r="B81" s="63"/>
      <c r="C81" s="27" t="s">
        <v>132</v>
      </c>
      <c r="D81" s="27" t="s">
        <v>133</v>
      </c>
      <c r="E81" s="26" t="s">
        <v>7</v>
      </c>
      <c r="F81" s="27">
        <v>6</v>
      </c>
      <c r="G81" s="27">
        <v>27</v>
      </c>
      <c r="H81" s="23"/>
    </row>
    <row r="82" spans="1:8" ht="15.6">
      <c r="A82" s="96"/>
      <c r="B82" s="49"/>
      <c r="C82" s="36" t="s">
        <v>129</v>
      </c>
      <c r="D82" s="29" t="s">
        <v>130</v>
      </c>
      <c r="E82" s="28" t="s">
        <v>43</v>
      </c>
      <c r="F82" s="29">
        <v>12</v>
      </c>
      <c r="G82" s="69"/>
      <c r="H82" s="23"/>
    </row>
    <row r="83" spans="1:8" ht="15.6">
      <c r="A83" s="97"/>
      <c r="B83" s="49"/>
      <c r="C83" s="36" t="s">
        <v>18</v>
      </c>
      <c r="D83" s="29" t="s">
        <v>115</v>
      </c>
      <c r="E83" s="28" t="s">
        <v>20</v>
      </c>
      <c r="F83" s="29">
        <v>9</v>
      </c>
      <c r="G83" s="71"/>
      <c r="H83" s="23"/>
    </row>
    <row r="84" spans="1:8" ht="15.6" customHeight="1">
      <c r="A84" s="68" t="s">
        <v>111</v>
      </c>
      <c r="B84" s="63"/>
      <c r="C84" s="27" t="s">
        <v>192</v>
      </c>
      <c r="D84" s="27" t="s">
        <v>191</v>
      </c>
      <c r="E84" s="26" t="s">
        <v>4</v>
      </c>
      <c r="F84" s="27">
        <v>2</v>
      </c>
      <c r="G84" s="27">
        <f>SUM(F84:F87)</f>
        <v>26</v>
      </c>
      <c r="H84" s="23"/>
    </row>
    <row r="85" spans="1:8" ht="15.6">
      <c r="A85" s="96"/>
      <c r="B85" s="49"/>
      <c r="C85" s="33" t="s">
        <v>113</v>
      </c>
      <c r="D85" s="29" t="s">
        <v>17</v>
      </c>
      <c r="E85" s="28" t="s">
        <v>104</v>
      </c>
      <c r="F85" s="29">
        <v>6</v>
      </c>
      <c r="G85" s="69"/>
      <c r="H85" s="23"/>
    </row>
    <row r="86" spans="1:8" ht="15.6" customHeight="1">
      <c r="A86" s="98"/>
      <c r="B86" s="49"/>
      <c r="C86" s="32" t="s">
        <v>114</v>
      </c>
      <c r="D86" s="29" t="s">
        <v>115</v>
      </c>
      <c r="E86" s="28" t="s">
        <v>20</v>
      </c>
      <c r="F86" s="29">
        <v>9</v>
      </c>
      <c r="G86" s="70"/>
      <c r="H86" s="23"/>
    </row>
    <row r="87" spans="1:8" ht="15.6">
      <c r="A87" s="97"/>
      <c r="B87" s="51"/>
      <c r="C87" s="29" t="s">
        <v>190</v>
      </c>
      <c r="D87" s="29" t="s">
        <v>191</v>
      </c>
      <c r="E87" s="28" t="s">
        <v>20</v>
      </c>
      <c r="F87" s="29">
        <v>9</v>
      </c>
      <c r="G87" s="71"/>
      <c r="H87" s="23"/>
    </row>
    <row r="88" spans="1:8" ht="15.6">
      <c r="A88" s="68" t="s">
        <v>117</v>
      </c>
      <c r="B88" s="63"/>
      <c r="C88" s="27" t="s">
        <v>192</v>
      </c>
      <c r="D88" s="27" t="s">
        <v>191</v>
      </c>
      <c r="E88" s="26" t="s">
        <v>4</v>
      </c>
      <c r="F88" s="27">
        <v>2</v>
      </c>
      <c r="G88" s="27">
        <f>SUM(F88:F91)</f>
        <v>26</v>
      </c>
      <c r="H88" s="23"/>
    </row>
    <row r="89" spans="1:8" ht="15.6">
      <c r="A89" s="96"/>
      <c r="B89" s="49"/>
      <c r="C89" s="33" t="s">
        <v>113</v>
      </c>
      <c r="D89" s="29" t="s">
        <v>17</v>
      </c>
      <c r="E89" s="28" t="s">
        <v>104</v>
      </c>
      <c r="F89" s="29">
        <v>6</v>
      </c>
      <c r="G89" s="69"/>
      <c r="H89" s="23"/>
    </row>
    <row r="90" spans="1:8" ht="15.6" customHeight="1">
      <c r="A90" s="98"/>
      <c r="B90" s="49"/>
      <c r="C90" s="32" t="s">
        <v>114</v>
      </c>
      <c r="D90" s="29" t="s">
        <v>115</v>
      </c>
      <c r="E90" s="28" t="s">
        <v>20</v>
      </c>
      <c r="F90" s="29">
        <v>9</v>
      </c>
      <c r="G90" s="70"/>
      <c r="H90" s="23"/>
    </row>
    <row r="91" spans="1:8" ht="15.6">
      <c r="A91" s="97"/>
      <c r="B91" s="49"/>
      <c r="C91" s="29" t="s">
        <v>190</v>
      </c>
      <c r="D91" s="29" t="s">
        <v>191</v>
      </c>
      <c r="E91" s="28" t="s">
        <v>20</v>
      </c>
      <c r="F91" s="29">
        <v>9</v>
      </c>
      <c r="G91" s="71"/>
      <c r="H91" s="23"/>
    </row>
    <row r="92" spans="1:8" ht="15.6">
      <c r="A92" s="67" t="s">
        <v>118</v>
      </c>
      <c r="B92" s="63"/>
      <c r="C92" s="27" t="s">
        <v>192</v>
      </c>
      <c r="D92" s="27" t="s">
        <v>191</v>
      </c>
      <c r="E92" s="26" t="s">
        <v>4</v>
      </c>
      <c r="F92" s="27">
        <v>2</v>
      </c>
      <c r="G92" s="27">
        <f>SUM(F92:F95)</f>
        <v>26</v>
      </c>
      <c r="H92" s="23"/>
    </row>
    <row r="93" spans="1:8" ht="15.6">
      <c r="A93" s="96"/>
      <c r="B93" s="49"/>
      <c r="C93" s="33" t="s">
        <v>113</v>
      </c>
      <c r="D93" s="29" t="s">
        <v>17</v>
      </c>
      <c r="E93" s="28" t="s">
        <v>104</v>
      </c>
      <c r="F93" s="29">
        <v>6</v>
      </c>
      <c r="G93" s="69"/>
      <c r="H93" s="23"/>
    </row>
    <row r="94" spans="1:8" ht="15.6" customHeight="1">
      <c r="A94" s="98"/>
      <c r="B94" s="49"/>
      <c r="C94" s="32" t="s">
        <v>114</v>
      </c>
      <c r="D94" s="29" t="s">
        <v>115</v>
      </c>
      <c r="E94" s="28" t="s">
        <v>20</v>
      </c>
      <c r="F94" s="29">
        <v>9</v>
      </c>
      <c r="G94" s="70"/>
      <c r="H94" s="23"/>
    </row>
    <row r="95" spans="1:8" ht="15.6">
      <c r="A95" s="97"/>
      <c r="B95" s="49"/>
      <c r="C95" s="29" t="s">
        <v>190</v>
      </c>
      <c r="D95" s="29" t="s">
        <v>191</v>
      </c>
      <c r="E95" s="28" t="s">
        <v>20</v>
      </c>
      <c r="F95" s="29">
        <v>9</v>
      </c>
      <c r="G95" s="71"/>
      <c r="H95" s="23"/>
    </row>
    <row r="96" spans="1:8" ht="15.6">
      <c r="A96" s="67" t="s">
        <v>158</v>
      </c>
      <c r="B96" s="65"/>
      <c r="C96" s="35" t="s">
        <v>31</v>
      </c>
      <c r="D96" s="35" t="s">
        <v>153</v>
      </c>
      <c r="E96" s="26" t="s">
        <v>4</v>
      </c>
      <c r="F96" s="27">
        <v>2</v>
      </c>
      <c r="G96" s="27">
        <f>SUM(F96:F102)*0.75</f>
        <v>23.25</v>
      </c>
      <c r="H96" s="23"/>
    </row>
    <row r="97" spans="1:8" ht="15.6">
      <c r="A97" s="96"/>
      <c r="B97" s="51"/>
      <c r="C97" s="37" t="s">
        <v>31</v>
      </c>
      <c r="D97" s="29" t="s">
        <v>159</v>
      </c>
      <c r="E97" s="28" t="s">
        <v>4</v>
      </c>
      <c r="F97" s="29">
        <v>2</v>
      </c>
      <c r="G97" s="86"/>
      <c r="H97" s="23"/>
    </row>
    <row r="98" spans="1:8" ht="15.6">
      <c r="A98" s="98"/>
      <c r="B98" s="51"/>
      <c r="C98" s="37" t="s">
        <v>31</v>
      </c>
      <c r="D98" s="37" t="s">
        <v>154</v>
      </c>
      <c r="E98" s="28" t="s">
        <v>30</v>
      </c>
      <c r="F98" s="29">
        <v>4</v>
      </c>
      <c r="G98" s="87"/>
      <c r="H98" s="23"/>
    </row>
    <row r="99" spans="1:8" ht="15.6">
      <c r="A99" s="98"/>
      <c r="B99" s="51"/>
      <c r="C99" s="37" t="s">
        <v>31</v>
      </c>
      <c r="D99" s="29" t="s">
        <v>155</v>
      </c>
      <c r="E99" s="28" t="s">
        <v>30</v>
      </c>
      <c r="F99" s="29">
        <v>4</v>
      </c>
      <c r="G99" s="87"/>
      <c r="H99" s="23"/>
    </row>
    <row r="100" spans="1:8" ht="15.6">
      <c r="A100" s="98"/>
      <c r="B100" s="51"/>
      <c r="C100" s="37" t="s">
        <v>31</v>
      </c>
      <c r="D100" s="37" t="s">
        <v>154</v>
      </c>
      <c r="E100" s="28" t="s">
        <v>30</v>
      </c>
      <c r="F100" s="29">
        <v>4</v>
      </c>
      <c r="G100" s="87"/>
      <c r="H100" s="23"/>
    </row>
    <row r="101" spans="1:8" ht="15.6">
      <c r="A101" s="98"/>
      <c r="B101" s="51"/>
      <c r="C101" s="37" t="s">
        <v>31</v>
      </c>
      <c r="D101" s="29" t="s">
        <v>157</v>
      </c>
      <c r="E101" s="28" t="s">
        <v>104</v>
      </c>
      <c r="F101" s="29">
        <v>6</v>
      </c>
      <c r="G101" s="87"/>
      <c r="H101" s="23"/>
    </row>
    <row r="102" spans="1:8" ht="15.6">
      <c r="A102" s="97"/>
      <c r="B102" s="51"/>
      <c r="C102" s="37" t="s">
        <v>31</v>
      </c>
      <c r="D102" s="29" t="s">
        <v>156</v>
      </c>
      <c r="E102" s="28" t="s">
        <v>20</v>
      </c>
      <c r="F102" s="29">
        <v>9</v>
      </c>
      <c r="G102" s="99"/>
      <c r="H102" s="23"/>
    </row>
    <row r="103" spans="1:8" ht="15.6">
      <c r="A103" s="67" t="s">
        <v>160</v>
      </c>
      <c r="B103" s="65"/>
      <c r="C103" s="35" t="s">
        <v>31</v>
      </c>
      <c r="D103" s="35" t="s">
        <v>153</v>
      </c>
      <c r="E103" s="26" t="s">
        <v>4</v>
      </c>
      <c r="F103" s="27">
        <v>2</v>
      </c>
      <c r="G103" s="27">
        <f>SUM(F103:F109)*0.75</f>
        <v>23.25</v>
      </c>
      <c r="H103" s="23"/>
    </row>
    <row r="104" spans="1:8" ht="15.6">
      <c r="A104" s="96"/>
      <c r="B104" s="51"/>
      <c r="C104" s="37" t="s">
        <v>31</v>
      </c>
      <c r="D104" s="29" t="s">
        <v>159</v>
      </c>
      <c r="E104" s="28" t="s">
        <v>4</v>
      </c>
      <c r="F104" s="29">
        <v>2</v>
      </c>
      <c r="G104" s="86"/>
      <c r="H104" s="23"/>
    </row>
    <row r="105" spans="1:8" ht="15.6">
      <c r="A105" s="98"/>
      <c r="B105" s="51"/>
      <c r="C105" s="37" t="s">
        <v>31</v>
      </c>
      <c r="D105" s="37" t="s">
        <v>154</v>
      </c>
      <c r="E105" s="28" t="s">
        <v>30</v>
      </c>
      <c r="F105" s="29">
        <v>4</v>
      </c>
      <c r="G105" s="87"/>
      <c r="H105" s="23"/>
    </row>
    <row r="106" spans="1:8" ht="15.6">
      <c r="A106" s="98"/>
      <c r="B106" s="51"/>
      <c r="C106" s="37" t="s">
        <v>31</v>
      </c>
      <c r="D106" s="29" t="s">
        <v>155</v>
      </c>
      <c r="E106" s="28" t="s">
        <v>30</v>
      </c>
      <c r="F106" s="29">
        <v>4</v>
      </c>
      <c r="G106" s="87"/>
      <c r="H106" s="23"/>
    </row>
    <row r="107" spans="1:8" ht="15.6">
      <c r="A107" s="98"/>
      <c r="B107" s="51"/>
      <c r="C107" s="37" t="s">
        <v>31</v>
      </c>
      <c r="D107" s="37" t="s">
        <v>154</v>
      </c>
      <c r="E107" s="28" t="s">
        <v>30</v>
      </c>
      <c r="F107" s="29">
        <v>4</v>
      </c>
      <c r="G107" s="87"/>
      <c r="H107" s="23"/>
    </row>
    <row r="108" spans="1:8" ht="15.6">
      <c r="A108" s="98"/>
      <c r="B108" s="51"/>
      <c r="C108" s="37" t="s">
        <v>31</v>
      </c>
      <c r="D108" s="29" t="s">
        <v>157</v>
      </c>
      <c r="E108" s="28" t="s">
        <v>104</v>
      </c>
      <c r="F108" s="29">
        <v>6</v>
      </c>
      <c r="G108" s="87"/>
      <c r="H108" s="23"/>
    </row>
    <row r="109" spans="1:8" ht="15.6">
      <c r="A109" s="97"/>
      <c r="B109" s="51"/>
      <c r="C109" s="37" t="s">
        <v>31</v>
      </c>
      <c r="D109" s="29" t="s">
        <v>156</v>
      </c>
      <c r="E109" s="28" t="s">
        <v>20</v>
      </c>
      <c r="F109" s="29">
        <v>9</v>
      </c>
      <c r="G109" s="99"/>
      <c r="H109" s="23"/>
    </row>
    <row r="110" spans="1:8" ht="15.6">
      <c r="A110" s="67" t="s">
        <v>101</v>
      </c>
      <c r="B110" s="63"/>
      <c r="C110" s="26" t="s">
        <v>16</v>
      </c>
      <c r="D110" s="26" t="s">
        <v>17</v>
      </c>
      <c r="E110" s="26" t="s">
        <v>4</v>
      </c>
      <c r="F110" s="27">
        <v>2</v>
      </c>
      <c r="G110" s="27">
        <f>SUM(F110:F113)</f>
        <v>21</v>
      </c>
      <c r="H110" s="23"/>
    </row>
    <row r="111" spans="1:8" ht="15.6">
      <c r="A111" s="96"/>
      <c r="B111" s="49"/>
      <c r="C111" s="28" t="s">
        <v>18</v>
      </c>
      <c r="D111" s="28" t="s">
        <v>19</v>
      </c>
      <c r="E111" s="28" t="s">
        <v>20</v>
      </c>
      <c r="F111" s="29">
        <v>9</v>
      </c>
      <c r="G111" s="69"/>
      <c r="H111" s="23"/>
    </row>
    <row r="112" spans="1:8" ht="15.6">
      <c r="A112" s="98"/>
      <c r="B112" s="49"/>
      <c r="C112" s="32" t="s">
        <v>102</v>
      </c>
      <c r="D112" s="28" t="s">
        <v>17</v>
      </c>
      <c r="E112" s="28" t="s">
        <v>30</v>
      </c>
      <c r="F112" s="29">
        <v>4</v>
      </c>
      <c r="G112" s="70"/>
      <c r="H112" s="23"/>
    </row>
    <row r="113" spans="1:8" ht="15.6">
      <c r="A113" s="97"/>
      <c r="B113" s="49"/>
      <c r="C113" s="28" t="s">
        <v>18</v>
      </c>
      <c r="D113" s="28" t="s">
        <v>103</v>
      </c>
      <c r="E113" s="28" t="s">
        <v>104</v>
      </c>
      <c r="F113" s="29">
        <v>6</v>
      </c>
      <c r="G113" s="71"/>
      <c r="H113" s="23"/>
    </row>
    <row r="114" spans="1:8" ht="15.6">
      <c r="A114" s="66" t="s">
        <v>183</v>
      </c>
      <c r="B114" s="63"/>
      <c r="C114" s="26" t="s">
        <v>77</v>
      </c>
      <c r="D114" s="26" t="s">
        <v>191</v>
      </c>
      <c r="E114" s="26" t="s">
        <v>71</v>
      </c>
      <c r="F114" s="27">
        <v>2</v>
      </c>
      <c r="G114" s="27">
        <f>SUM(F114,F115,F116)+SUM(F117:F120)*0.75</f>
        <v>19.5</v>
      </c>
      <c r="H114" s="23"/>
    </row>
    <row r="115" spans="1:8" ht="15.6">
      <c r="A115" s="72"/>
      <c r="B115" s="49"/>
      <c r="C115" s="28" t="s">
        <v>77</v>
      </c>
      <c r="D115" s="28" t="s">
        <v>191</v>
      </c>
      <c r="E115" s="28" t="s">
        <v>71</v>
      </c>
      <c r="F115" s="29">
        <v>2</v>
      </c>
      <c r="G115" s="86"/>
      <c r="H115" s="23"/>
    </row>
    <row r="116" spans="1:8" ht="15.6">
      <c r="A116" s="73"/>
      <c r="B116" s="49"/>
      <c r="C116" s="28" t="s">
        <v>70</v>
      </c>
      <c r="D116" s="28" t="s">
        <v>17</v>
      </c>
      <c r="E116" s="28" t="s">
        <v>71</v>
      </c>
      <c r="F116" s="29">
        <v>2</v>
      </c>
      <c r="G116" s="87"/>
      <c r="H116" s="23"/>
    </row>
    <row r="117" spans="1:8" ht="15.6">
      <c r="A117" s="73"/>
      <c r="B117" s="49"/>
      <c r="C117" s="28" t="s">
        <v>31</v>
      </c>
      <c r="D117" s="28" t="s">
        <v>82</v>
      </c>
      <c r="E117" s="28" t="s">
        <v>71</v>
      </c>
      <c r="F117" s="29">
        <v>2</v>
      </c>
      <c r="G117" s="87"/>
      <c r="H117" s="23"/>
    </row>
    <row r="118" spans="1:8" ht="15.6">
      <c r="A118" s="73"/>
      <c r="B118" s="49"/>
      <c r="C118" s="28" t="s">
        <v>31</v>
      </c>
      <c r="D118" s="28" t="s">
        <v>60</v>
      </c>
      <c r="E118" s="28" t="s">
        <v>40</v>
      </c>
      <c r="F118" s="29">
        <v>4</v>
      </c>
      <c r="G118" s="87"/>
      <c r="H118" s="23"/>
    </row>
    <row r="119" spans="1:8" ht="15.6">
      <c r="A119" s="73"/>
      <c r="B119" s="49"/>
      <c r="C119" s="28" t="s">
        <v>31</v>
      </c>
      <c r="D119" s="28" t="s">
        <v>84</v>
      </c>
      <c r="E119" s="28" t="s">
        <v>7</v>
      </c>
      <c r="F119" s="29">
        <v>6</v>
      </c>
      <c r="G119" s="87"/>
      <c r="H119" s="23"/>
    </row>
    <row r="120" spans="1:8" ht="15.6">
      <c r="A120" s="74"/>
      <c r="B120" s="49"/>
      <c r="C120" s="28" t="s">
        <v>31</v>
      </c>
      <c r="D120" s="28" t="s">
        <v>61</v>
      </c>
      <c r="E120" s="28" t="s">
        <v>7</v>
      </c>
      <c r="F120" s="29">
        <v>6</v>
      </c>
      <c r="G120" s="99"/>
      <c r="H120" s="23"/>
    </row>
    <row r="121" spans="1:8" ht="15.6">
      <c r="A121" s="67" t="s">
        <v>164</v>
      </c>
      <c r="B121" s="65"/>
      <c r="C121" s="35" t="s">
        <v>31</v>
      </c>
      <c r="D121" s="27" t="s">
        <v>165</v>
      </c>
      <c r="E121" s="26" t="s">
        <v>10</v>
      </c>
      <c r="F121" s="27">
        <v>12</v>
      </c>
      <c r="G121" s="27">
        <f>SUM(F121:F122)*0.75</f>
        <v>18</v>
      </c>
      <c r="H121" s="23"/>
    </row>
    <row r="122" spans="1:8" ht="15.6">
      <c r="A122" s="58"/>
      <c r="B122" s="51"/>
      <c r="C122" s="37" t="s">
        <v>31</v>
      </c>
      <c r="D122" s="29" t="s">
        <v>166</v>
      </c>
      <c r="E122" s="28" t="s">
        <v>10</v>
      </c>
      <c r="F122" s="29">
        <v>12</v>
      </c>
      <c r="G122" s="29"/>
      <c r="H122" s="23"/>
    </row>
    <row r="123" spans="1:8" ht="15.6">
      <c r="A123" s="67" t="s">
        <v>145</v>
      </c>
      <c r="B123" s="65"/>
      <c r="C123" s="34" t="s">
        <v>121</v>
      </c>
      <c r="D123" s="34" t="s">
        <v>122</v>
      </c>
      <c r="E123" s="26" t="s">
        <v>54</v>
      </c>
      <c r="F123" s="27">
        <v>16</v>
      </c>
      <c r="G123" s="27">
        <v>16</v>
      </c>
      <c r="H123" s="23"/>
    </row>
    <row r="124" spans="1:8" ht="15.6">
      <c r="A124" s="67" t="s">
        <v>167</v>
      </c>
      <c r="B124" s="65"/>
      <c r="C124" s="35" t="s">
        <v>31</v>
      </c>
      <c r="D124" s="27" t="s">
        <v>155</v>
      </c>
      <c r="E124" s="26" t="s">
        <v>30</v>
      </c>
      <c r="F124" s="27">
        <v>4</v>
      </c>
      <c r="G124" s="27">
        <f>SUM(F124:F126)*0.75</f>
        <v>14.25</v>
      </c>
      <c r="H124" s="23"/>
    </row>
    <row r="125" spans="1:8" ht="15.6">
      <c r="A125" s="96"/>
      <c r="B125" s="51"/>
      <c r="C125" s="37" t="s">
        <v>31</v>
      </c>
      <c r="D125" s="29" t="s">
        <v>157</v>
      </c>
      <c r="E125" s="28" t="s">
        <v>104</v>
      </c>
      <c r="F125" s="29">
        <v>6</v>
      </c>
      <c r="G125" s="69"/>
      <c r="H125" s="23"/>
    </row>
    <row r="126" spans="1:8" ht="15.6">
      <c r="A126" s="97"/>
      <c r="B126" s="51"/>
      <c r="C126" s="37" t="s">
        <v>31</v>
      </c>
      <c r="D126" s="29" t="s">
        <v>168</v>
      </c>
      <c r="E126" s="28" t="s">
        <v>20</v>
      </c>
      <c r="F126" s="29">
        <v>9</v>
      </c>
      <c r="G126" s="71"/>
      <c r="H126" s="23"/>
    </row>
    <row r="127" spans="1:8" ht="15.6">
      <c r="A127" s="68" t="s">
        <v>125</v>
      </c>
      <c r="B127" s="63"/>
      <c r="C127" s="35" t="s">
        <v>102</v>
      </c>
      <c r="D127" s="27" t="s">
        <v>17</v>
      </c>
      <c r="E127" s="26" t="s">
        <v>30</v>
      </c>
      <c r="F127" s="27">
        <v>4</v>
      </c>
      <c r="G127" s="27">
        <v>13</v>
      </c>
      <c r="H127" s="23"/>
    </row>
    <row r="128" spans="1:8" ht="15.6">
      <c r="A128" s="58"/>
      <c r="B128" s="49"/>
      <c r="C128" s="29" t="s">
        <v>18</v>
      </c>
      <c r="D128" s="29" t="s">
        <v>115</v>
      </c>
      <c r="E128" s="28" t="s">
        <v>20</v>
      </c>
      <c r="F128" s="29">
        <v>9</v>
      </c>
      <c r="G128" s="29"/>
      <c r="H128" s="23"/>
    </row>
    <row r="129" spans="1:8" ht="15.6">
      <c r="A129" s="68" t="s">
        <v>141</v>
      </c>
      <c r="B129" s="65"/>
      <c r="C129" s="35" t="s">
        <v>193</v>
      </c>
      <c r="D129" s="27" t="s">
        <v>29</v>
      </c>
      <c r="E129" s="26" t="s">
        <v>30</v>
      </c>
      <c r="F129" s="27">
        <v>4</v>
      </c>
      <c r="G129" s="27">
        <v>13</v>
      </c>
      <c r="H129" s="23"/>
    </row>
    <row r="130" spans="1:8" ht="15.6">
      <c r="A130" s="58"/>
      <c r="B130" s="51"/>
      <c r="C130" s="36" t="s">
        <v>194</v>
      </c>
      <c r="D130" s="29" t="s">
        <v>130</v>
      </c>
      <c r="E130" s="28" t="s">
        <v>20</v>
      </c>
      <c r="F130" s="29">
        <v>9</v>
      </c>
      <c r="G130" s="29"/>
      <c r="H130" s="23"/>
    </row>
    <row r="131" spans="1:8" ht="15.6">
      <c r="A131" s="68" t="s">
        <v>142</v>
      </c>
      <c r="B131" s="65"/>
      <c r="C131" s="35" t="s">
        <v>193</v>
      </c>
      <c r="D131" s="27" t="s">
        <v>29</v>
      </c>
      <c r="E131" s="26" t="s">
        <v>30</v>
      </c>
      <c r="F131" s="27">
        <v>4</v>
      </c>
      <c r="G131" s="27">
        <v>13</v>
      </c>
      <c r="H131" s="23"/>
    </row>
    <row r="132" spans="1:8" ht="15.6">
      <c r="A132" s="58"/>
      <c r="B132" s="51"/>
      <c r="C132" s="36" t="s">
        <v>194</v>
      </c>
      <c r="D132" s="29" t="s">
        <v>130</v>
      </c>
      <c r="E132" s="28" t="s">
        <v>20</v>
      </c>
      <c r="F132" s="29">
        <v>9</v>
      </c>
      <c r="G132" s="29"/>
      <c r="H132" s="23"/>
    </row>
    <row r="133" spans="1:8" ht="15.6">
      <c r="A133" s="68" t="s">
        <v>137</v>
      </c>
      <c r="B133" s="65"/>
      <c r="C133" s="35" t="s">
        <v>192</v>
      </c>
      <c r="D133" s="27" t="s">
        <v>191</v>
      </c>
      <c r="E133" s="26" t="s">
        <v>4</v>
      </c>
      <c r="F133" s="27">
        <v>2</v>
      </c>
      <c r="G133" s="27">
        <f>SUM(F134:F136)*0.75+2</f>
        <v>12.5</v>
      </c>
      <c r="H133" s="23"/>
    </row>
    <row r="134" spans="1:8" ht="15.6">
      <c r="A134" s="96"/>
      <c r="B134" s="51"/>
      <c r="C134" s="36" t="s">
        <v>31</v>
      </c>
      <c r="D134" s="36" t="s">
        <v>151</v>
      </c>
      <c r="E134" s="28" t="s">
        <v>40</v>
      </c>
      <c r="F134" s="29">
        <v>4</v>
      </c>
      <c r="G134" s="86"/>
      <c r="H134" s="23"/>
    </row>
    <row r="135" spans="1:8" ht="15.6">
      <c r="A135" s="98"/>
      <c r="B135" s="51"/>
      <c r="C135" s="36" t="s">
        <v>31</v>
      </c>
      <c r="D135" s="36" t="s">
        <v>84</v>
      </c>
      <c r="E135" s="28" t="s">
        <v>40</v>
      </c>
      <c r="F135" s="29">
        <v>4</v>
      </c>
      <c r="G135" s="87"/>
      <c r="H135" s="23"/>
    </row>
    <row r="136" spans="1:8" ht="15.6">
      <c r="A136" s="97"/>
      <c r="B136" s="51"/>
      <c r="C136" s="36" t="s">
        <v>31</v>
      </c>
      <c r="D136" s="36" t="s">
        <v>152</v>
      </c>
      <c r="E136" s="29" t="s">
        <v>7</v>
      </c>
      <c r="F136" s="29">
        <v>6</v>
      </c>
      <c r="G136" s="99"/>
      <c r="H136" s="23"/>
    </row>
    <row r="137" spans="1:8" ht="15.6">
      <c r="A137" s="68" t="s">
        <v>138</v>
      </c>
      <c r="B137" s="65"/>
      <c r="C137" s="35" t="s">
        <v>192</v>
      </c>
      <c r="D137" s="27" t="s">
        <v>191</v>
      </c>
      <c r="E137" s="26" t="s">
        <v>4</v>
      </c>
      <c r="F137" s="27">
        <v>2</v>
      </c>
      <c r="G137" s="27">
        <v>2</v>
      </c>
      <c r="H137" s="23"/>
    </row>
    <row r="138" spans="1:8" ht="15.6">
      <c r="A138" s="67" t="s">
        <v>163</v>
      </c>
      <c r="B138" s="65"/>
      <c r="C138" s="35" t="s">
        <v>31</v>
      </c>
      <c r="D138" s="27" t="s">
        <v>155</v>
      </c>
      <c r="E138" s="26" t="s">
        <v>30</v>
      </c>
      <c r="F138" s="27">
        <v>4</v>
      </c>
      <c r="G138" s="27">
        <f>SUM(F138:F140)*0.75</f>
        <v>7.5</v>
      </c>
      <c r="H138" s="23"/>
    </row>
    <row r="139" spans="1:8" ht="15.6">
      <c r="A139" s="96"/>
      <c r="B139" s="51"/>
      <c r="C139" s="37" t="s">
        <v>31</v>
      </c>
      <c r="D139" s="37" t="s">
        <v>153</v>
      </c>
      <c r="E139" s="28" t="s">
        <v>4</v>
      </c>
      <c r="F139" s="29">
        <v>2</v>
      </c>
      <c r="G139" s="69"/>
      <c r="H139" s="23"/>
    </row>
    <row r="140" spans="1:8" ht="15.6">
      <c r="A140" s="97"/>
      <c r="B140" s="51"/>
      <c r="C140" s="37" t="s">
        <v>31</v>
      </c>
      <c r="D140" s="37" t="s">
        <v>154</v>
      </c>
      <c r="E140" s="28" t="s">
        <v>30</v>
      </c>
      <c r="F140" s="29">
        <v>4</v>
      </c>
      <c r="G140" s="71"/>
      <c r="H140" s="23"/>
    </row>
    <row r="141" spans="1:8" ht="15.6">
      <c r="A141" s="67" t="s">
        <v>162</v>
      </c>
      <c r="B141" s="65"/>
      <c r="C141" s="35" t="s">
        <v>31</v>
      </c>
      <c r="D141" s="35" t="s">
        <v>153</v>
      </c>
      <c r="E141" s="26" t="s">
        <v>4</v>
      </c>
      <c r="F141" s="27">
        <v>2</v>
      </c>
      <c r="G141" s="27">
        <f>SUM(F141:F143)*0.75</f>
        <v>6</v>
      </c>
      <c r="H141" s="23"/>
    </row>
    <row r="142" spans="1:8" ht="15.6">
      <c r="A142" s="96"/>
      <c r="B142" s="51"/>
      <c r="C142" s="37" t="s">
        <v>31</v>
      </c>
      <c r="D142" s="29" t="s">
        <v>159</v>
      </c>
      <c r="E142" s="28" t="s">
        <v>4</v>
      </c>
      <c r="F142" s="29">
        <v>2</v>
      </c>
      <c r="G142" s="69"/>
      <c r="H142" s="23"/>
    </row>
    <row r="143" spans="1:8" ht="15.6">
      <c r="A143" s="97"/>
      <c r="B143" s="51"/>
      <c r="C143" s="37" t="s">
        <v>31</v>
      </c>
      <c r="D143" s="37" t="s">
        <v>154</v>
      </c>
      <c r="E143" s="28" t="s">
        <v>30</v>
      </c>
      <c r="F143" s="29">
        <v>4</v>
      </c>
      <c r="G143" s="71"/>
      <c r="H143" s="23"/>
    </row>
  </sheetData>
  <mergeCells count="34">
    <mergeCell ref="A134:A136"/>
    <mergeCell ref="A139:A140"/>
    <mergeCell ref="A142:A143"/>
    <mergeCell ref="G134:G136"/>
    <mergeCell ref="G97:G102"/>
    <mergeCell ref="G104:G109"/>
    <mergeCell ref="G115:G120"/>
    <mergeCell ref="A104:A109"/>
    <mergeCell ref="A111:A113"/>
    <mergeCell ref="A125:A126"/>
    <mergeCell ref="A85:A87"/>
    <mergeCell ref="A89:A91"/>
    <mergeCell ref="A93:A95"/>
    <mergeCell ref="A97:A102"/>
    <mergeCell ref="G17:G25"/>
    <mergeCell ref="A40:A43"/>
    <mergeCell ref="A45:A46"/>
    <mergeCell ref="A64:A68"/>
    <mergeCell ref="A77:A80"/>
    <mergeCell ref="G33:G38"/>
    <mergeCell ref="G40:G43"/>
    <mergeCell ref="G53:G62"/>
    <mergeCell ref="G64:G68"/>
    <mergeCell ref="G70:G73"/>
    <mergeCell ref="G77:G80"/>
    <mergeCell ref="G27:G31"/>
    <mergeCell ref="G8:G15"/>
    <mergeCell ref="A8:A15"/>
    <mergeCell ref="A17:A25"/>
    <mergeCell ref="A4:A6"/>
    <mergeCell ref="A82:A83"/>
    <mergeCell ref="G4:G6"/>
    <mergeCell ref="G45:G46"/>
    <mergeCell ref="G48:G5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topLeftCell="A34" zoomScale="70" zoomScaleNormal="70" workbookViewId="0">
      <selection activeCell="H13" sqref="H13"/>
    </sheetView>
  </sheetViews>
  <sheetFormatPr defaultRowHeight="14.4"/>
  <cols>
    <col min="1" max="1" width="16.6640625" customWidth="1"/>
    <col min="2" max="2" width="0.109375" customWidth="1"/>
    <col min="3" max="3" width="23.44140625" customWidth="1"/>
    <col min="4" max="4" width="34.21875" customWidth="1"/>
    <col min="5" max="5" width="11.6640625" customWidth="1"/>
  </cols>
  <sheetData>
    <row r="2" spans="1:7" ht="18">
      <c r="A2" s="55" t="s">
        <v>1</v>
      </c>
      <c r="B2" s="47"/>
      <c r="C2" s="38" t="s">
        <v>185</v>
      </c>
      <c r="D2" s="38" t="s">
        <v>186</v>
      </c>
      <c r="E2" s="38" t="s">
        <v>187</v>
      </c>
      <c r="F2" s="38" t="s">
        <v>99</v>
      </c>
      <c r="G2" s="38" t="s">
        <v>188</v>
      </c>
    </row>
    <row r="3" spans="1:7" ht="15.6">
      <c r="A3" s="56" t="s">
        <v>206</v>
      </c>
      <c r="B3" s="48"/>
      <c r="C3" s="39" t="s">
        <v>38</v>
      </c>
      <c r="D3" s="39" t="s">
        <v>17</v>
      </c>
      <c r="E3" s="39" t="s">
        <v>40</v>
      </c>
      <c r="F3" s="40">
        <v>4</v>
      </c>
      <c r="G3" s="40">
        <f>SUM(F3,F4,F5,F6,F11,F12)+SUM(F7:F10,F13:F18)*0.75</f>
        <v>123.25</v>
      </c>
    </row>
    <row r="4" spans="1:7" ht="15.6">
      <c r="A4" s="88"/>
      <c r="B4" s="49"/>
      <c r="C4" s="28" t="s">
        <v>41</v>
      </c>
      <c r="D4" s="28" t="s">
        <v>208</v>
      </c>
      <c r="E4" s="28" t="s">
        <v>43</v>
      </c>
      <c r="F4" s="29">
        <v>12</v>
      </c>
      <c r="G4" s="86"/>
    </row>
    <row r="5" spans="1:7" ht="15.6">
      <c r="A5" s="89"/>
      <c r="B5" s="49"/>
      <c r="C5" s="28" t="s">
        <v>44</v>
      </c>
      <c r="D5" s="28" t="s">
        <v>209</v>
      </c>
      <c r="E5" s="28" t="s">
        <v>43</v>
      </c>
      <c r="F5" s="29">
        <v>12</v>
      </c>
      <c r="G5" s="87"/>
    </row>
    <row r="6" spans="1:7" ht="15.6">
      <c r="A6" s="89"/>
      <c r="B6" s="49"/>
      <c r="C6" s="28" t="s">
        <v>46</v>
      </c>
      <c r="D6" s="28" t="s">
        <v>47</v>
      </c>
      <c r="E6" s="28" t="s">
        <v>7</v>
      </c>
      <c r="F6" s="29">
        <v>6</v>
      </c>
      <c r="G6" s="87"/>
    </row>
    <row r="7" spans="1:7" ht="15.6">
      <c r="A7" s="89"/>
      <c r="B7" s="49"/>
      <c r="C7" s="28" t="s">
        <v>207</v>
      </c>
      <c r="D7" s="28" t="s">
        <v>49</v>
      </c>
      <c r="E7" s="28" t="s">
        <v>7</v>
      </c>
      <c r="F7" s="29">
        <v>6</v>
      </c>
      <c r="G7" s="87"/>
    </row>
    <row r="8" spans="1:7" ht="15.6">
      <c r="A8" s="89"/>
      <c r="B8" s="49"/>
      <c r="C8" s="28" t="s">
        <v>50</v>
      </c>
      <c r="D8" s="28" t="s">
        <v>51</v>
      </c>
      <c r="E8" s="28" t="s">
        <v>52</v>
      </c>
      <c r="F8" s="29">
        <v>9</v>
      </c>
      <c r="G8" s="87"/>
    </row>
    <row r="9" spans="1:7" ht="15.6">
      <c r="A9" s="89"/>
      <c r="B9" s="49"/>
      <c r="C9" s="28" t="s">
        <v>50</v>
      </c>
      <c r="D9" s="28" t="s">
        <v>53</v>
      </c>
      <c r="E9" s="28" t="s">
        <v>43</v>
      </c>
      <c r="F9" s="29">
        <v>12</v>
      </c>
      <c r="G9" s="87"/>
    </row>
    <row r="10" spans="1:7" ht="15.6">
      <c r="A10" s="89"/>
      <c r="B10" s="49"/>
      <c r="C10" s="28" t="s">
        <v>50</v>
      </c>
      <c r="D10" s="28" t="s">
        <v>12</v>
      </c>
      <c r="E10" s="28" t="s">
        <v>54</v>
      </c>
      <c r="F10" s="29">
        <v>16</v>
      </c>
      <c r="G10" s="87"/>
    </row>
    <row r="11" spans="1:7" ht="15.6">
      <c r="A11" s="89"/>
      <c r="B11" s="49"/>
      <c r="C11" s="28" t="s">
        <v>55</v>
      </c>
      <c r="D11" s="28" t="s">
        <v>211</v>
      </c>
      <c r="E11" s="28" t="s">
        <v>7</v>
      </c>
      <c r="F11" s="29">
        <v>6</v>
      </c>
      <c r="G11" s="87"/>
    </row>
    <row r="12" spans="1:7" ht="15.6">
      <c r="A12" s="89"/>
      <c r="B12" s="49"/>
      <c r="C12" s="28" t="s">
        <v>57</v>
      </c>
      <c r="D12" s="28" t="s">
        <v>130</v>
      </c>
      <c r="E12" s="28" t="s">
        <v>43</v>
      </c>
      <c r="F12" s="29">
        <v>12</v>
      </c>
      <c r="G12" s="87"/>
    </row>
    <row r="13" spans="1:7" ht="15.6">
      <c r="A13" s="89"/>
      <c r="B13" s="49"/>
      <c r="C13" s="28" t="s">
        <v>18</v>
      </c>
      <c r="D13" s="28" t="s">
        <v>115</v>
      </c>
      <c r="E13" s="28" t="s">
        <v>52</v>
      </c>
      <c r="F13" s="29">
        <v>9</v>
      </c>
      <c r="G13" s="87"/>
    </row>
    <row r="14" spans="1:7" ht="15.6">
      <c r="A14" s="89"/>
      <c r="B14" s="49"/>
      <c r="C14" s="28" t="s">
        <v>31</v>
      </c>
      <c r="D14" s="28" t="s">
        <v>60</v>
      </c>
      <c r="E14" s="28" t="s">
        <v>40</v>
      </c>
      <c r="F14" s="29">
        <v>4</v>
      </c>
      <c r="G14" s="87"/>
    </row>
    <row r="15" spans="1:7" ht="15.6">
      <c r="A15" s="89"/>
      <c r="B15" s="49"/>
      <c r="C15" s="28" t="s">
        <v>31</v>
      </c>
      <c r="D15" s="28" t="s">
        <v>61</v>
      </c>
      <c r="E15" s="28" t="s">
        <v>7</v>
      </c>
      <c r="F15" s="29">
        <v>6</v>
      </c>
      <c r="G15" s="87"/>
    </row>
    <row r="16" spans="1:7" ht="15.6">
      <c r="A16" s="89"/>
      <c r="B16" s="49"/>
      <c r="C16" s="28" t="s">
        <v>31</v>
      </c>
      <c r="D16" s="28" t="s">
        <v>62</v>
      </c>
      <c r="E16" s="28" t="s">
        <v>43</v>
      </c>
      <c r="F16" s="29">
        <v>12</v>
      </c>
      <c r="G16" s="87"/>
    </row>
    <row r="17" spans="1:7" ht="15.6">
      <c r="A17" s="89"/>
      <c r="B17" s="49"/>
      <c r="C17" s="28" t="s">
        <v>31</v>
      </c>
      <c r="D17" s="28" t="s">
        <v>63</v>
      </c>
      <c r="E17" s="28" t="s">
        <v>52</v>
      </c>
      <c r="F17" s="29">
        <v>9</v>
      </c>
      <c r="G17" s="87"/>
    </row>
    <row r="18" spans="1:7" ht="15.6">
      <c r="A18" s="100"/>
      <c r="B18" s="49"/>
      <c r="C18" s="28" t="s">
        <v>31</v>
      </c>
      <c r="D18" s="28" t="s">
        <v>64</v>
      </c>
      <c r="E18" s="28" t="s">
        <v>43</v>
      </c>
      <c r="F18" s="29">
        <v>12</v>
      </c>
      <c r="G18" s="99"/>
    </row>
    <row r="19" spans="1:7" ht="15.6">
      <c r="A19" s="57" t="s">
        <v>175</v>
      </c>
      <c r="B19" s="50"/>
      <c r="C19" s="41" t="s">
        <v>31</v>
      </c>
      <c r="D19" s="40" t="s">
        <v>155</v>
      </c>
      <c r="E19" s="39" t="s">
        <v>30</v>
      </c>
      <c r="F19" s="40">
        <v>4</v>
      </c>
      <c r="G19" s="40">
        <f>SUM(F19:F27)*0.75</f>
        <v>86.25</v>
      </c>
    </row>
    <row r="20" spans="1:7" ht="15.6">
      <c r="A20" s="96"/>
      <c r="B20" s="51"/>
      <c r="C20" s="37" t="s">
        <v>31</v>
      </c>
      <c r="D20" s="29" t="s">
        <v>157</v>
      </c>
      <c r="E20" s="28" t="s">
        <v>104</v>
      </c>
      <c r="F20" s="29">
        <v>6</v>
      </c>
      <c r="G20" s="86"/>
    </row>
    <row r="21" spans="1:7" ht="15.6">
      <c r="A21" s="98"/>
      <c r="B21" s="51"/>
      <c r="C21" s="37" t="s">
        <v>31</v>
      </c>
      <c r="D21" s="29" t="s">
        <v>168</v>
      </c>
      <c r="E21" s="28" t="s">
        <v>20</v>
      </c>
      <c r="F21" s="29">
        <v>9</v>
      </c>
      <c r="G21" s="87"/>
    </row>
    <row r="22" spans="1:7" ht="15.6">
      <c r="A22" s="98"/>
      <c r="B22" s="51"/>
      <c r="C22" s="37" t="s">
        <v>5</v>
      </c>
      <c r="D22" s="29" t="s">
        <v>170</v>
      </c>
      <c r="E22" s="28" t="s">
        <v>20</v>
      </c>
      <c r="F22" s="29">
        <v>9</v>
      </c>
      <c r="G22" s="87"/>
    </row>
    <row r="23" spans="1:7" ht="15.6">
      <c r="A23" s="98"/>
      <c r="B23" s="51"/>
      <c r="C23" s="37" t="s">
        <v>5</v>
      </c>
      <c r="D23" s="29" t="s">
        <v>171</v>
      </c>
      <c r="E23" s="28" t="s">
        <v>10</v>
      </c>
      <c r="F23" s="29">
        <v>12</v>
      </c>
      <c r="G23" s="87"/>
    </row>
    <row r="24" spans="1:7" ht="15.6">
      <c r="A24" s="98"/>
      <c r="B24" s="51"/>
      <c r="C24" s="36" t="s">
        <v>102</v>
      </c>
      <c r="D24" s="29" t="s">
        <v>17</v>
      </c>
      <c r="E24" s="28" t="s">
        <v>30</v>
      </c>
      <c r="F24" s="29">
        <v>4</v>
      </c>
      <c r="G24" s="87"/>
    </row>
    <row r="25" spans="1:7" ht="15.6">
      <c r="A25" s="98"/>
      <c r="B25" s="51"/>
      <c r="C25" s="29" t="s">
        <v>18</v>
      </c>
      <c r="D25" s="29" t="s">
        <v>115</v>
      </c>
      <c r="E25" s="28" t="s">
        <v>20</v>
      </c>
      <c r="F25" s="29">
        <v>9</v>
      </c>
      <c r="G25" s="87"/>
    </row>
    <row r="26" spans="1:7" ht="15.6">
      <c r="A26" s="98"/>
      <c r="B26" s="51"/>
      <c r="C26" s="36" t="s">
        <v>108</v>
      </c>
      <c r="D26" s="29" t="s">
        <v>109</v>
      </c>
      <c r="E26" s="28" t="s">
        <v>94</v>
      </c>
      <c r="F26" s="29">
        <v>35</v>
      </c>
      <c r="G26" s="87"/>
    </row>
    <row r="27" spans="1:7" ht="15.6">
      <c r="A27" s="97"/>
      <c r="B27" s="51"/>
      <c r="C27" s="29" t="s">
        <v>14</v>
      </c>
      <c r="D27" s="29" t="s">
        <v>176</v>
      </c>
      <c r="E27" s="28" t="s">
        <v>177</v>
      </c>
      <c r="F27" s="29">
        <v>27</v>
      </c>
      <c r="G27" s="99"/>
    </row>
    <row r="28" spans="1:7" ht="15.6">
      <c r="A28" s="56" t="s">
        <v>24</v>
      </c>
      <c r="B28" s="48"/>
      <c r="C28" s="39" t="s">
        <v>2</v>
      </c>
      <c r="D28" s="39" t="s">
        <v>3</v>
      </c>
      <c r="E28" s="39" t="s">
        <v>4</v>
      </c>
      <c r="F28" s="40">
        <v>2</v>
      </c>
      <c r="G28" s="40">
        <v>77.5</v>
      </c>
    </row>
    <row r="29" spans="1:7" ht="15.6">
      <c r="A29" s="88"/>
      <c r="B29" s="49"/>
      <c r="C29" s="28" t="s">
        <v>5</v>
      </c>
      <c r="D29" s="28" t="s">
        <v>6</v>
      </c>
      <c r="E29" s="28" t="s">
        <v>7</v>
      </c>
      <c r="F29" s="29">
        <v>6</v>
      </c>
      <c r="G29" s="86"/>
    </row>
    <row r="30" spans="1:7" ht="15.6">
      <c r="A30" s="89"/>
      <c r="B30" s="49"/>
      <c r="C30" s="28" t="s">
        <v>8</v>
      </c>
      <c r="D30" s="28" t="s">
        <v>9</v>
      </c>
      <c r="E30" s="28" t="s">
        <v>10</v>
      </c>
      <c r="F30" s="29">
        <v>12</v>
      </c>
      <c r="G30" s="87"/>
    </row>
    <row r="31" spans="1:7" ht="15.6">
      <c r="A31" s="89"/>
      <c r="B31" s="49"/>
      <c r="C31" s="28" t="s">
        <v>5</v>
      </c>
      <c r="D31" s="28" t="s">
        <v>11</v>
      </c>
      <c r="E31" s="28" t="s">
        <v>10</v>
      </c>
      <c r="F31" s="29">
        <v>12</v>
      </c>
      <c r="G31" s="87"/>
    </row>
    <row r="32" spans="1:7" ht="15.6">
      <c r="A32" s="89"/>
      <c r="B32" s="49"/>
      <c r="C32" s="28" t="s">
        <v>5</v>
      </c>
      <c r="D32" s="28" t="s">
        <v>12</v>
      </c>
      <c r="E32" s="28" t="s">
        <v>13</v>
      </c>
      <c r="F32" s="29">
        <v>16</v>
      </c>
      <c r="G32" s="87"/>
    </row>
    <row r="33" spans="1:7" ht="15.6">
      <c r="A33" s="89"/>
      <c r="B33" s="49"/>
      <c r="C33" s="28" t="s">
        <v>14</v>
      </c>
      <c r="D33" s="28" t="s">
        <v>15</v>
      </c>
      <c r="E33" s="28" t="s">
        <v>10</v>
      </c>
      <c r="F33" s="29">
        <v>12</v>
      </c>
      <c r="G33" s="87"/>
    </row>
    <row r="34" spans="1:7" ht="15.6">
      <c r="A34" s="89"/>
      <c r="B34" s="49"/>
      <c r="C34" s="28" t="s">
        <v>16</v>
      </c>
      <c r="D34" s="28" t="s">
        <v>17</v>
      </c>
      <c r="E34" s="28" t="s">
        <v>4</v>
      </c>
      <c r="F34" s="29">
        <v>2</v>
      </c>
      <c r="G34" s="87"/>
    </row>
    <row r="35" spans="1:7" ht="15.6">
      <c r="A35" s="89"/>
      <c r="B35" s="49"/>
      <c r="C35" s="28" t="s">
        <v>18</v>
      </c>
      <c r="D35" s="28" t="s">
        <v>19</v>
      </c>
      <c r="E35" s="28" t="s">
        <v>20</v>
      </c>
      <c r="F35" s="29">
        <v>9</v>
      </c>
      <c r="G35" s="87"/>
    </row>
    <row r="36" spans="1:7" ht="15.6">
      <c r="A36" s="100"/>
      <c r="B36" s="49"/>
      <c r="C36" s="28" t="s">
        <v>21</v>
      </c>
      <c r="D36" s="28" t="s">
        <v>22</v>
      </c>
      <c r="E36" s="28" t="s">
        <v>23</v>
      </c>
      <c r="F36" s="29">
        <v>21</v>
      </c>
      <c r="G36" s="99"/>
    </row>
    <row r="37" spans="1:7" ht="15.6">
      <c r="A37" s="59" t="s">
        <v>203</v>
      </c>
      <c r="B37" s="52"/>
      <c r="C37" s="42" t="s">
        <v>14</v>
      </c>
      <c r="D37" s="40" t="s">
        <v>198</v>
      </c>
      <c r="E37" s="39" t="s">
        <v>177</v>
      </c>
      <c r="F37" s="42">
        <v>27</v>
      </c>
      <c r="G37" s="42">
        <v>72.75</v>
      </c>
    </row>
    <row r="38" spans="1:7" ht="15.6">
      <c r="A38" s="93"/>
      <c r="B38" s="53"/>
      <c r="C38" s="44" t="s">
        <v>199</v>
      </c>
      <c r="D38" s="45" t="s">
        <v>200</v>
      </c>
      <c r="E38" s="28" t="s">
        <v>110</v>
      </c>
      <c r="F38" s="44">
        <v>35</v>
      </c>
      <c r="G38" s="90"/>
    </row>
    <row r="39" spans="1:7" ht="15.6">
      <c r="A39" s="95"/>
      <c r="B39" s="53"/>
      <c r="C39" s="44" t="s">
        <v>201</v>
      </c>
      <c r="D39" s="45" t="s">
        <v>202</v>
      </c>
      <c r="E39" s="28" t="s">
        <v>110</v>
      </c>
      <c r="F39" s="44">
        <v>35</v>
      </c>
      <c r="G39" s="92"/>
    </row>
    <row r="40" spans="1:7" ht="15.6">
      <c r="A40" s="56" t="s">
        <v>36</v>
      </c>
      <c r="B40" s="48"/>
      <c r="C40" s="39" t="s">
        <v>28</v>
      </c>
      <c r="D40" s="39" t="s">
        <v>29</v>
      </c>
      <c r="E40" s="39" t="s">
        <v>30</v>
      </c>
      <c r="F40" s="40">
        <v>4</v>
      </c>
      <c r="G40" s="40">
        <f>F40+SUM(F41:F44)*0.75</f>
        <v>47.5</v>
      </c>
    </row>
    <row r="41" spans="1:7" ht="15.6">
      <c r="A41" s="88"/>
      <c r="B41" s="49"/>
      <c r="C41" s="28" t="s">
        <v>31</v>
      </c>
      <c r="D41" s="28" t="s">
        <v>32</v>
      </c>
      <c r="E41" s="28" t="s">
        <v>20</v>
      </c>
      <c r="F41" s="29">
        <v>9</v>
      </c>
      <c r="G41" s="86"/>
    </row>
    <row r="42" spans="1:7" ht="15.6">
      <c r="A42" s="89"/>
      <c r="B42" s="54"/>
      <c r="C42" s="28" t="s">
        <v>31</v>
      </c>
      <c r="D42" s="28" t="s">
        <v>33</v>
      </c>
      <c r="E42" s="28" t="s">
        <v>10</v>
      </c>
      <c r="F42" s="29">
        <v>12</v>
      </c>
      <c r="G42" s="87"/>
    </row>
    <row r="43" spans="1:7" ht="15.6" customHeight="1">
      <c r="A43" s="89"/>
      <c r="B43" s="54"/>
      <c r="C43" s="28" t="s">
        <v>31</v>
      </c>
      <c r="D43" s="28" t="s">
        <v>34</v>
      </c>
      <c r="E43" s="28" t="s">
        <v>13</v>
      </c>
      <c r="F43" s="29">
        <v>16</v>
      </c>
      <c r="G43" s="87"/>
    </row>
    <row r="44" spans="1:7" ht="15.6">
      <c r="A44" s="100"/>
      <c r="B44" s="54"/>
      <c r="C44" s="28" t="s">
        <v>31</v>
      </c>
      <c r="D44" s="28" t="s">
        <v>35</v>
      </c>
      <c r="E44" s="28" t="s">
        <v>23</v>
      </c>
      <c r="F44" s="29">
        <v>21</v>
      </c>
      <c r="G44" s="99"/>
    </row>
    <row r="45" spans="1:7" ht="15.6">
      <c r="A45" s="57" t="s">
        <v>119</v>
      </c>
      <c r="B45" s="48"/>
      <c r="C45" s="40" t="s">
        <v>192</v>
      </c>
      <c r="D45" s="40" t="s">
        <v>191</v>
      </c>
      <c r="E45" s="39" t="s">
        <v>4</v>
      </c>
      <c r="F45" s="40">
        <v>2</v>
      </c>
      <c r="G45" s="40">
        <f>SUM(F45:F47)</f>
        <v>24</v>
      </c>
    </row>
    <row r="46" spans="1:7" ht="15.6">
      <c r="A46" s="96"/>
      <c r="B46" s="49"/>
      <c r="C46" s="29" t="s">
        <v>195</v>
      </c>
      <c r="D46" s="29" t="s">
        <v>196</v>
      </c>
      <c r="E46" s="28" t="s">
        <v>104</v>
      </c>
      <c r="F46" s="29">
        <v>6</v>
      </c>
      <c r="G46" s="86"/>
    </row>
    <row r="47" spans="1:7" ht="15.6">
      <c r="A47" s="97"/>
      <c r="B47" s="49"/>
      <c r="C47" s="33" t="s">
        <v>123</v>
      </c>
      <c r="D47" s="29" t="s">
        <v>124</v>
      </c>
      <c r="E47" s="28" t="s">
        <v>13</v>
      </c>
      <c r="F47" s="29">
        <v>16</v>
      </c>
      <c r="G47" s="99"/>
    </row>
    <row r="48" spans="1:7" ht="15.6">
      <c r="A48" s="57" t="s">
        <v>143</v>
      </c>
      <c r="B48" s="50"/>
      <c r="C48" s="41" t="s">
        <v>193</v>
      </c>
      <c r="D48" s="40" t="s">
        <v>29</v>
      </c>
      <c r="E48" s="39" t="s">
        <v>30</v>
      </c>
      <c r="F48" s="40">
        <v>4</v>
      </c>
      <c r="G48" s="40">
        <v>13</v>
      </c>
    </row>
    <row r="49" spans="1:7" ht="15.6">
      <c r="A49" s="58"/>
      <c r="B49" s="51"/>
      <c r="C49" s="36" t="s">
        <v>194</v>
      </c>
      <c r="D49" s="29" t="s">
        <v>130</v>
      </c>
      <c r="E49" s="28" t="s">
        <v>20</v>
      </c>
      <c r="F49" s="29">
        <v>9</v>
      </c>
      <c r="G49" s="29"/>
    </row>
    <row r="50" spans="1:7" ht="15.6">
      <c r="A50" s="61" t="s">
        <v>179</v>
      </c>
      <c r="B50" s="52"/>
      <c r="C50" s="43" t="s">
        <v>102</v>
      </c>
      <c r="D50" s="42" t="s">
        <v>17</v>
      </c>
      <c r="E50" s="42" t="s">
        <v>30</v>
      </c>
      <c r="F50" s="42">
        <v>4</v>
      </c>
      <c r="G50" s="42">
        <v>10</v>
      </c>
    </row>
    <row r="51" spans="1:7">
      <c r="A51" s="60"/>
      <c r="B51" s="53"/>
      <c r="C51" s="44" t="s">
        <v>132</v>
      </c>
      <c r="D51" s="44" t="s">
        <v>189</v>
      </c>
      <c r="E51" s="44" t="s">
        <v>104</v>
      </c>
      <c r="F51" s="44">
        <v>6</v>
      </c>
      <c r="G51" s="44"/>
    </row>
    <row r="52" spans="1:7" ht="15.6">
      <c r="A52" s="57" t="s">
        <v>161</v>
      </c>
      <c r="B52" s="50"/>
      <c r="C52" s="41" t="s">
        <v>31</v>
      </c>
      <c r="D52" s="41" t="s">
        <v>153</v>
      </c>
      <c r="E52" s="39" t="s">
        <v>4</v>
      </c>
      <c r="F52" s="40">
        <v>2</v>
      </c>
      <c r="G52" s="40">
        <f>SUM(F52:F55)*0.75</f>
        <v>9</v>
      </c>
    </row>
    <row r="53" spans="1:7" ht="15.6">
      <c r="A53" s="96"/>
      <c r="B53" s="51"/>
      <c r="C53" s="37" t="s">
        <v>31</v>
      </c>
      <c r="D53" s="29" t="s">
        <v>159</v>
      </c>
      <c r="E53" s="28" t="s">
        <v>4</v>
      </c>
      <c r="F53" s="29">
        <v>2</v>
      </c>
      <c r="G53" s="86"/>
    </row>
    <row r="54" spans="1:7" ht="15.6">
      <c r="A54" s="98"/>
      <c r="B54" s="51"/>
      <c r="C54" s="37" t="s">
        <v>31</v>
      </c>
      <c r="D54" s="37" t="s">
        <v>154</v>
      </c>
      <c r="E54" s="28" t="s">
        <v>30</v>
      </c>
      <c r="F54" s="29">
        <v>4</v>
      </c>
      <c r="G54" s="87"/>
    </row>
    <row r="55" spans="1:7" ht="15.6">
      <c r="A55" s="97"/>
      <c r="B55" s="51"/>
      <c r="C55" s="37" t="s">
        <v>31</v>
      </c>
      <c r="D55" s="29" t="s">
        <v>155</v>
      </c>
      <c r="E55" s="28" t="s">
        <v>30</v>
      </c>
      <c r="F55" s="29">
        <v>4</v>
      </c>
      <c r="G55" s="99"/>
    </row>
    <row r="56" spans="1:7" ht="15.6">
      <c r="A56" s="57" t="s">
        <v>144</v>
      </c>
      <c r="B56" s="50"/>
      <c r="C56" s="41" t="s">
        <v>197</v>
      </c>
      <c r="D56" s="40" t="s">
        <v>17</v>
      </c>
      <c r="E56" s="39" t="s">
        <v>71</v>
      </c>
      <c r="F56" s="40">
        <v>2</v>
      </c>
      <c r="G56" s="40">
        <f>SUM(F57:F59)*0.75+2</f>
        <v>8</v>
      </c>
    </row>
    <row r="57" spans="1:7" ht="15.6">
      <c r="A57" s="96"/>
      <c r="B57" s="51"/>
      <c r="C57" s="37" t="s">
        <v>31</v>
      </c>
      <c r="D57" s="37" t="s">
        <v>153</v>
      </c>
      <c r="E57" s="28" t="s">
        <v>4</v>
      </c>
      <c r="F57" s="29">
        <v>2</v>
      </c>
      <c r="G57" s="86"/>
    </row>
    <row r="58" spans="1:7" ht="15.6">
      <c r="A58" s="98"/>
      <c r="B58" s="51"/>
      <c r="C58" s="37" t="s">
        <v>31</v>
      </c>
      <c r="D58" s="37" t="s">
        <v>153</v>
      </c>
      <c r="E58" s="28" t="s">
        <v>4</v>
      </c>
      <c r="F58" s="29">
        <v>2</v>
      </c>
      <c r="G58" s="87"/>
    </row>
    <row r="59" spans="1:7" ht="15.6">
      <c r="A59" s="97"/>
      <c r="B59" s="51"/>
      <c r="C59" s="37" t="s">
        <v>31</v>
      </c>
      <c r="D59" s="37" t="s">
        <v>154</v>
      </c>
      <c r="E59" s="28" t="s">
        <v>30</v>
      </c>
      <c r="F59" s="29">
        <v>4</v>
      </c>
      <c r="G59" s="99"/>
    </row>
    <row r="60" spans="1:7" ht="15.6">
      <c r="A60" s="57" t="s">
        <v>126</v>
      </c>
      <c r="B60" s="48"/>
      <c r="C60" s="41" t="s">
        <v>102</v>
      </c>
      <c r="D60" s="40" t="s">
        <v>17</v>
      </c>
      <c r="E60" s="39" t="s">
        <v>30</v>
      </c>
      <c r="F60" s="40">
        <v>4</v>
      </c>
      <c r="G60" s="40">
        <v>4</v>
      </c>
    </row>
    <row r="61" spans="1:7" ht="15.6">
      <c r="A61" s="62" t="s">
        <v>135</v>
      </c>
      <c r="B61" s="50"/>
      <c r="C61" s="41" t="s">
        <v>192</v>
      </c>
      <c r="D61" s="40" t="s">
        <v>191</v>
      </c>
      <c r="E61" s="39" t="s">
        <v>4</v>
      </c>
      <c r="F61" s="40">
        <v>2</v>
      </c>
      <c r="G61" s="40">
        <v>2</v>
      </c>
    </row>
    <row r="62" spans="1:7" ht="15.6">
      <c r="A62" s="62" t="s">
        <v>136</v>
      </c>
      <c r="B62" s="50"/>
      <c r="C62" s="41" t="s">
        <v>192</v>
      </c>
      <c r="D62" s="40" t="s">
        <v>191</v>
      </c>
      <c r="E62" s="39" t="s">
        <v>4</v>
      </c>
      <c r="F62" s="40">
        <v>2</v>
      </c>
      <c r="G62" s="40">
        <v>2</v>
      </c>
    </row>
  </sheetData>
  <mergeCells count="16">
    <mergeCell ref="A53:A55"/>
    <mergeCell ref="A57:A59"/>
    <mergeCell ref="G4:G18"/>
    <mergeCell ref="G20:G27"/>
    <mergeCell ref="G29:G36"/>
    <mergeCell ref="G38:G39"/>
    <mergeCell ref="G41:G44"/>
    <mergeCell ref="G46:G47"/>
    <mergeCell ref="G53:G55"/>
    <mergeCell ref="G57:G59"/>
    <mergeCell ref="A4:A18"/>
    <mergeCell ref="A20:A27"/>
    <mergeCell ref="A29:A36"/>
    <mergeCell ref="A38:A39"/>
    <mergeCell ref="A41:A44"/>
    <mergeCell ref="A46:A4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24"/>
  <sheetViews>
    <sheetView topLeftCell="A173" zoomScale="70" zoomScaleNormal="70" workbookViewId="0">
      <selection activeCell="A206" sqref="A206:F215"/>
    </sheetView>
  </sheetViews>
  <sheetFormatPr defaultRowHeight="14.4"/>
  <cols>
    <col min="1" max="1" width="22.33203125" customWidth="1"/>
    <col min="2" max="2" width="18" customWidth="1"/>
    <col min="3" max="3" width="36" customWidth="1"/>
    <col min="4" max="4" width="36.44140625" customWidth="1"/>
    <col min="6" max="6" width="12.5546875" customWidth="1"/>
    <col min="7" max="7" width="15.5546875" customWidth="1"/>
  </cols>
  <sheetData>
    <row r="1" spans="1:85" ht="15.6">
      <c r="A1" s="1" t="s">
        <v>1</v>
      </c>
      <c r="B1" s="1"/>
      <c r="C1" s="1"/>
      <c r="D1" s="1"/>
      <c r="E1" s="1"/>
      <c r="F1" s="1" t="s">
        <v>99</v>
      </c>
      <c r="G1" s="1" t="s">
        <v>100</v>
      </c>
      <c r="H1" s="24"/>
      <c r="I1" s="24"/>
      <c r="J1" s="24"/>
      <c r="K1" s="24"/>
      <c r="L1" s="24" t="s">
        <v>92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</row>
    <row r="2" spans="1:85" s="8" customFormat="1" ht="15.6">
      <c r="A2" s="9" t="s">
        <v>0</v>
      </c>
      <c r="B2" s="9"/>
      <c r="C2" s="9" t="s">
        <v>2</v>
      </c>
      <c r="D2" s="9" t="s">
        <v>3</v>
      </c>
      <c r="E2" s="9" t="s">
        <v>4</v>
      </c>
      <c r="F2" s="10">
        <v>2</v>
      </c>
      <c r="G2" s="10">
        <f>SUM(F2,F8,F9,F10)+(SUM(F3,F4,F5,F6,F7)*0.75)</f>
        <v>77.5</v>
      </c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</row>
    <row r="3" spans="1:85" ht="15.6">
      <c r="A3" s="2"/>
      <c r="B3" s="2"/>
      <c r="C3" s="2" t="s">
        <v>5</v>
      </c>
      <c r="D3" s="2" t="s">
        <v>6</v>
      </c>
      <c r="E3" s="2" t="s">
        <v>7</v>
      </c>
      <c r="F3" s="1">
        <v>6</v>
      </c>
      <c r="G3" s="1"/>
      <c r="H3" s="24"/>
      <c r="I3" s="24"/>
      <c r="J3" s="24"/>
      <c r="K3" s="24"/>
      <c r="L3" s="24" t="s">
        <v>71</v>
      </c>
      <c r="M3" s="24" t="s">
        <v>40</v>
      </c>
      <c r="N3" s="24" t="s">
        <v>7</v>
      </c>
      <c r="O3" s="24" t="s">
        <v>52</v>
      </c>
      <c r="P3" s="24" t="s">
        <v>43</v>
      </c>
      <c r="Q3" s="24" t="s">
        <v>54</v>
      </c>
      <c r="R3" s="24" t="s">
        <v>93</v>
      </c>
      <c r="S3" s="24" t="s">
        <v>68</v>
      </c>
      <c r="T3" s="24" t="s">
        <v>94</v>
      </c>
      <c r="U3" s="24" t="s">
        <v>95</v>
      </c>
      <c r="V3" s="24" t="s">
        <v>96</v>
      </c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</row>
    <row r="4" spans="1:85" ht="15.6">
      <c r="A4" s="2"/>
      <c r="B4" s="2"/>
      <c r="C4" s="2" t="s">
        <v>8</v>
      </c>
      <c r="D4" s="2" t="s">
        <v>9</v>
      </c>
      <c r="E4" s="2" t="s">
        <v>10</v>
      </c>
      <c r="F4" s="1">
        <v>12</v>
      </c>
      <c r="G4" s="1"/>
      <c r="H4" s="24"/>
      <c r="I4" s="24"/>
      <c r="J4" s="24"/>
      <c r="K4" s="24"/>
      <c r="L4" s="24">
        <v>2</v>
      </c>
      <c r="M4" s="24">
        <v>4</v>
      </c>
      <c r="N4" s="24">
        <v>6</v>
      </c>
      <c r="O4" s="24">
        <v>9</v>
      </c>
      <c r="P4" s="24">
        <v>12</v>
      </c>
      <c r="Q4" s="24">
        <v>16</v>
      </c>
      <c r="R4" s="24">
        <v>21</v>
      </c>
      <c r="S4" s="24">
        <v>27</v>
      </c>
      <c r="T4" s="24">
        <v>35</v>
      </c>
      <c r="U4" s="24">
        <v>55</v>
      </c>
      <c r="V4" s="24">
        <v>80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</row>
    <row r="5" spans="1:85" ht="15.6">
      <c r="A5" s="2"/>
      <c r="B5" s="2"/>
      <c r="C5" s="2" t="s">
        <v>5</v>
      </c>
      <c r="D5" s="2" t="s">
        <v>11</v>
      </c>
      <c r="E5" s="2" t="s">
        <v>10</v>
      </c>
      <c r="F5" s="1">
        <v>12</v>
      </c>
      <c r="G5" s="1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</row>
    <row r="6" spans="1:85" ht="15.6">
      <c r="A6" s="2"/>
      <c r="B6" s="2"/>
      <c r="C6" s="2" t="s">
        <v>5</v>
      </c>
      <c r="D6" s="2" t="s">
        <v>12</v>
      </c>
      <c r="E6" s="2" t="s">
        <v>13</v>
      </c>
      <c r="F6" s="1">
        <v>16</v>
      </c>
      <c r="G6" s="1"/>
      <c r="H6" s="24"/>
      <c r="I6" s="24"/>
      <c r="J6" s="24"/>
      <c r="K6" s="24"/>
      <c r="L6" s="24" t="s">
        <v>97</v>
      </c>
      <c r="M6" s="24"/>
      <c r="N6" s="24"/>
      <c r="O6" s="24"/>
      <c r="P6" s="24"/>
      <c r="Q6" s="24"/>
      <c r="R6" s="24"/>
      <c r="S6" s="24">
        <v>1.25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</row>
    <row r="7" spans="1:85" ht="15.6">
      <c r="A7" s="2"/>
      <c r="B7" s="2"/>
      <c r="C7" s="2" t="s">
        <v>14</v>
      </c>
      <c r="D7" s="2" t="s">
        <v>15</v>
      </c>
      <c r="E7" s="2" t="s">
        <v>10</v>
      </c>
      <c r="F7" s="1">
        <v>12</v>
      </c>
      <c r="G7" s="1"/>
      <c r="H7" s="24"/>
      <c r="I7" s="24"/>
      <c r="J7" s="24"/>
      <c r="K7" s="24"/>
      <c r="L7" s="24" t="s">
        <v>98</v>
      </c>
      <c r="M7" s="24"/>
      <c r="N7" s="24"/>
      <c r="O7" s="24"/>
      <c r="P7" s="24"/>
      <c r="Q7" s="24"/>
      <c r="R7" s="24"/>
      <c r="S7" s="24">
        <v>0.75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</row>
    <row r="8" spans="1:85" ht="15.6">
      <c r="A8" s="2"/>
      <c r="B8" s="2"/>
      <c r="C8" s="2" t="s">
        <v>16</v>
      </c>
      <c r="D8" s="2" t="s">
        <v>17</v>
      </c>
      <c r="E8" s="2" t="s">
        <v>4</v>
      </c>
      <c r="F8" s="1">
        <v>2</v>
      </c>
      <c r="G8" s="1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</row>
    <row r="9" spans="1:85" ht="15.6">
      <c r="A9" s="2"/>
      <c r="B9" s="2"/>
      <c r="C9" s="2" t="s">
        <v>18</v>
      </c>
      <c r="D9" s="2" t="s">
        <v>19</v>
      </c>
      <c r="E9" s="2" t="s">
        <v>20</v>
      </c>
      <c r="F9" s="1">
        <v>9</v>
      </c>
      <c r="G9" s="1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</row>
    <row r="10" spans="1:85" ht="15.6">
      <c r="A10" s="2"/>
      <c r="B10" s="2"/>
      <c r="C10" s="2" t="s">
        <v>21</v>
      </c>
      <c r="D10" s="2" t="s">
        <v>22</v>
      </c>
      <c r="E10" s="2" t="s">
        <v>23</v>
      </c>
      <c r="F10" s="1">
        <v>21</v>
      </c>
      <c r="G10" s="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</row>
    <row r="11" spans="1:85" s="14" customFormat="1" ht="15.6">
      <c r="A11" s="17" t="s">
        <v>24</v>
      </c>
      <c r="B11" s="17"/>
      <c r="C11" s="17" t="s">
        <v>2</v>
      </c>
      <c r="D11" s="17" t="s">
        <v>3</v>
      </c>
      <c r="E11" s="17" t="s">
        <v>4</v>
      </c>
      <c r="F11" s="15">
        <v>2</v>
      </c>
      <c r="G11" s="15">
        <v>77.5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</row>
    <row r="12" spans="1:85" ht="15.6">
      <c r="A12" s="2"/>
      <c r="B12" s="2"/>
      <c r="C12" s="2" t="s">
        <v>5</v>
      </c>
      <c r="D12" s="2" t="s">
        <v>6</v>
      </c>
      <c r="E12" s="2" t="s">
        <v>7</v>
      </c>
      <c r="F12" s="1">
        <v>6</v>
      </c>
      <c r="G12" s="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</row>
    <row r="13" spans="1:85" ht="15.6">
      <c r="A13" s="2"/>
      <c r="B13" s="2"/>
      <c r="C13" s="2" t="s">
        <v>8</v>
      </c>
      <c r="D13" s="2" t="s">
        <v>9</v>
      </c>
      <c r="E13" s="2" t="s">
        <v>10</v>
      </c>
      <c r="F13" s="1">
        <v>12</v>
      </c>
      <c r="G13" s="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</row>
    <row r="14" spans="1:85" ht="15.6">
      <c r="A14" s="2"/>
      <c r="B14" s="2"/>
      <c r="C14" s="2" t="s">
        <v>5</v>
      </c>
      <c r="D14" s="2" t="s">
        <v>11</v>
      </c>
      <c r="E14" s="2" t="s">
        <v>10</v>
      </c>
      <c r="F14" s="1">
        <v>12</v>
      </c>
      <c r="G14" s="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</row>
    <row r="15" spans="1:85" ht="15.6">
      <c r="A15" s="2"/>
      <c r="B15" s="2"/>
      <c r="C15" s="2" t="s">
        <v>5</v>
      </c>
      <c r="D15" s="2" t="s">
        <v>12</v>
      </c>
      <c r="E15" s="2" t="s">
        <v>13</v>
      </c>
      <c r="F15" s="1">
        <v>16</v>
      </c>
      <c r="G15" s="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</row>
    <row r="16" spans="1:85" ht="15.6">
      <c r="A16" s="2"/>
      <c r="B16" s="2"/>
      <c r="C16" s="2" t="s">
        <v>14</v>
      </c>
      <c r="D16" s="2" t="s">
        <v>15</v>
      </c>
      <c r="E16" s="2" t="s">
        <v>10</v>
      </c>
      <c r="F16" s="1">
        <v>12</v>
      </c>
      <c r="G16" s="1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ht="15.6">
      <c r="A17" s="2"/>
      <c r="B17" s="2"/>
      <c r="C17" s="2" t="s">
        <v>16</v>
      </c>
      <c r="D17" s="2" t="s">
        <v>17</v>
      </c>
      <c r="E17" s="2" t="s">
        <v>4</v>
      </c>
      <c r="F17" s="1">
        <v>2</v>
      </c>
      <c r="G17" s="1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</row>
    <row r="18" spans="1:85" ht="15.6">
      <c r="A18" s="2"/>
      <c r="B18" s="2"/>
      <c r="C18" s="2" t="s">
        <v>18</v>
      </c>
      <c r="D18" s="2" t="s">
        <v>19</v>
      </c>
      <c r="E18" s="2" t="s">
        <v>20</v>
      </c>
      <c r="F18" s="1">
        <v>9</v>
      </c>
      <c r="G18" s="1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</row>
    <row r="19" spans="1:85" ht="15.6">
      <c r="A19" s="2"/>
      <c r="B19" s="2"/>
      <c r="C19" s="2" t="s">
        <v>21</v>
      </c>
      <c r="D19" s="2" t="s">
        <v>22</v>
      </c>
      <c r="E19" s="2" t="s">
        <v>23</v>
      </c>
      <c r="F19" s="1">
        <v>21</v>
      </c>
      <c r="G19" s="1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</row>
    <row r="20" spans="1:85" s="8" customFormat="1" ht="15.6">
      <c r="A20" s="9" t="s">
        <v>25</v>
      </c>
      <c r="B20" s="9"/>
      <c r="C20" s="9" t="s">
        <v>26</v>
      </c>
      <c r="D20" s="9" t="s">
        <v>27</v>
      </c>
      <c r="E20" s="9" t="s">
        <v>13</v>
      </c>
      <c r="F20" s="10">
        <v>16</v>
      </c>
      <c r="G20" s="10">
        <f>SUM(F20,F21)+SUM(F22:F25)*0.75</f>
        <v>63.5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</row>
    <row r="21" spans="1:85" ht="15.6">
      <c r="A21" s="2"/>
      <c r="B21" s="2"/>
      <c r="C21" s="2" t="s">
        <v>28</v>
      </c>
      <c r="D21" s="2" t="s">
        <v>29</v>
      </c>
      <c r="E21" s="2" t="s">
        <v>30</v>
      </c>
      <c r="F21" s="1">
        <v>4</v>
      </c>
      <c r="G21" s="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</row>
    <row r="22" spans="1:85" ht="15.6">
      <c r="A22" s="2"/>
      <c r="B22" s="2"/>
      <c r="C22" s="2" t="s">
        <v>31</v>
      </c>
      <c r="D22" s="2" t="s">
        <v>32</v>
      </c>
      <c r="E22" s="2" t="s">
        <v>20</v>
      </c>
      <c r="F22" s="1">
        <v>9</v>
      </c>
      <c r="G22" s="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</row>
    <row r="23" spans="1:85" ht="15.6">
      <c r="A23" s="2"/>
      <c r="B23" s="3"/>
      <c r="C23" s="2" t="s">
        <v>31</v>
      </c>
      <c r="D23" s="2" t="s">
        <v>33</v>
      </c>
      <c r="E23" s="2" t="s">
        <v>10</v>
      </c>
      <c r="F23" s="1">
        <v>12</v>
      </c>
      <c r="G23" s="1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</row>
    <row r="24" spans="1:85" ht="15.6">
      <c r="A24" s="2"/>
      <c r="B24" s="3"/>
      <c r="C24" s="2" t="s">
        <v>31</v>
      </c>
      <c r="D24" s="2" t="s">
        <v>34</v>
      </c>
      <c r="E24" s="2" t="s">
        <v>13</v>
      </c>
      <c r="F24" s="1">
        <v>16</v>
      </c>
      <c r="G24" s="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</row>
    <row r="25" spans="1:85" ht="15.6">
      <c r="A25" s="2"/>
      <c r="B25" s="3"/>
      <c r="C25" s="2" t="s">
        <v>31</v>
      </c>
      <c r="D25" s="2" t="s">
        <v>35</v>
      </c>
      <c r="E25" s="2" t="s">
        <v>23</v>
      </c>
      <c r="F25" s="1">
        <v>21</v>
      </c>
      <c r="G25" s="1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</row>
    <row r="26" spans="1:85" s="14" customFormat="1" ht="15.6">
      <c r="A26" s="17" t="s">
        <v>36</v>
      </c>
      <c r="B26" s="17"/>
      <c r="C26" s="17" t="s">
        <v>28</v>
      </c>
      <c r="D26" s="17" t="s">
        <v>29</v>
      </c>
      <c r="E26" s="17" t="s">
        <v>30</v>
      </c>
      <c r="F26" s="15">
        <v>4</v>
      </c>
      <c r="G26" s="15">
        <f>F26+SUM(F27:F30)*0.75</f>
        <v>47.5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</row>
    <row r="27" spans="1:85" ht="15.6">
      <c r="A27" s="2"/>
      <c r="B27" s="2"/>
      <c r="C27" s="2" t="s">
        <v>31</v>
      </c>
      <c r="D27" s="2" t="s">
        <v>32</v>
      </c>
      <c r="E27" s="2" t="s">
        <v>20</v>
      </c>
      <c r="F27" s="1">
        <v>9</v>
      </c>
      <c r="G27" s="1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</row>
    <row r="28" spans="1:85" ht="15.6">
      <c r="A28" s="2"/>
      <c r="B28" s="3"/>
      <c r="C28" s="2" t="s">
        <v>31</v>
      </c>
      <c r="D28" s="2" t="s">
        <v>33</v>
      </c>
      <c r="E28" s="2" t="s">
        <v>10</v>
      </c>
      <c r="F28" s="1">
        <v>12</v>
      </c>
      <c r="G28" s="1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</row>
    <row r="29" spans="1:85" ht="15.6">
      <c r="A29" s="2"/>
      <c r="B29" s="3"/>
      <c r="C29" s="2" t="s">
        <v>31</v>
      </c>
      <c r="D29" s="2" t="s">
        <v>34</v>
      </c>
      <c r="E29" s="2" t="s">
        <v>13</v>
      </c>
      <c r="F29" s="1">
        <v>16</v>
      </c>
      <c r="G29" s="1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</row>
    <row r="30" spans="1:85" ht="15.6">
      <c r="A30" s="2"/>
      <c r="B30" s="3"/>
      <c r="C30" s="2" t="s">
        <v>31</v>
      </c>
      <c r="D30" s="2" t="s">
        <v>35</v>
      </c>
      <c r="E30" s="2" t="s">
        <v>23</v>
      </c>
      <c r="F30" s="1">
        <v>21</v>
      </c>
      <c r="G30" s="1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</row>
    <row r="31" spans="1:85" s="14" customFormat="1" ht="31.2">
      <c r="A31" s="17" t="s">
        <v>37</v>
      </c>
      <c r="B31" s="17"/>
      <c r="C31" s="17" t="s">
        <v>38</v>
      </c>
      <c r="D31" s="17" t="s">
        <v>39</v>
      </c>
      <c r="E31" s="17" t="s">
        <v>40</v>
      </c>
      <c r="F31" s="15">
        <v>4</v>
      </c>
      <c r="G31" s="15">
        <f>SUM(F31,F32,F33,F34,F39,F40)+SUM(F35:F38,F41:F46)*0.75</f>
        <v>123.25</v>
      </c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</row>
    <row r="32" spans="1:85" ht="15.6">
      <c r="A32" s="2"/>
      <c r="B32" s="2"/>
      <c r="C32" s="2" t="s">
        <v>41</v>
      </c>
      <c r="D32" s="2" t="s">
        <v>42</v>
      </c>
      <c r="E32" s="2" t="s">
        <v>43</v>
      </c>
      <c r="F32" s="1">
        <v>12</v>
      </c>
      <c r="G32" s="1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</row>
    <row r="33" spans="1:85" ht="15.6">
      <c r="A33" s="2"/>
      <c r="B33" s="2"/>
      <c r="C33" s="2" t="s">
        <v>44</v>
      </c>
      <c r="D33" s="2" t="s">
        <v>45</v>
      </c>
      <c r="E33" s="2" t="s">
        <v>43</v>
      </c>
      <c r="F33" s="1">
        <v>12</v>
      </c>
      <c r="G33" s="1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</row>
    <row r="34" spans="1:85" ht="15.6">
      <c r="A34" s="2"/>
      <c r="B34" s="2"/>
      <c r="C34" s="2" t="s">
        <v>46</v>
      </c>
      <c r="D34" s="2" t="s">
        <v>47</v>
      </c>
      <c r="E34" s="2" t="s">
        <v>7</v>
      </c>
      <c r="F34" s="1">
        <v>6</v>
      </c>
      <c r="G34" s="1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</row>
    <row r="35" spans="1:85" ht="15.6">
      <c r="A35" s="2"/>
      <c r="B35" s="2"/>
      <c r="C35" s="2" t="s">
        <v>48</v>
      </c>
      <c r="D35" s="2" t="s">
        <v>49</v>
      </c>
      <c r="E35" s="2" t="s">
        <v>7</v>
      </c>
      <c r="F35" s="1">
        <v>6</v>
      </c>
      <c r="G35" s="1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</row>
    <row r="36" spans="1:85" ht="15.6">
      <c r="A36" s="2"/>
      <c r="B36" s="2"/>
      <c r="C36" s="2" t="s">
        <v>50</v>
      </c>
      <c r="D36" s="2" t="s">
        <v>51</v>
      </c>
      <c r="E36" s="2" t="s">
        <v>52</v>
      </c>
      <c r="F36" s="1">
        <v>9</v>
      </c>
      <c r="G36" s="1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</row>
    <row r="37" spans="1:85" ht="15.6">
      <c r="A37" s="2"/>
      <c r="B37" s="2"/>
      <c r="C37" s="2" t="s">
        <v>50</v>
      </c>
      <c r="D37" s="2" t="s">
        <v>53</v>
      </c>
      <c r="E37" s="2" t="s">
        <v>43</v>
      </c>
      <c r="F37" s="1">
        <v>12</v>
      </c>
      <c r="G37" s="1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</row>
    <row r="38" spans="1:85" ht="15.6">
      <c r="A38" s="2"/>
      <c r="B38" s="2"/>
      <c r="C38" s="2" t="s">
        <v>50</v>
      </c>
      <c r="D38" s="2" t="s">
        <v>12</v>
      </c>
      <c r="E38" s="2" t="s">
        <v>54</v>
      </c>
      <c r="F38" s="1">
        <v>16</v>
      </c>
      <c r="G38" s="1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</row>
    <row r="39" spans="1:85" ht="15.6">
      <c r="A39" s="2"/>
      <c r="B39" s="2"/>
      <c r="C39" s="2" t="s">
        <v>55</v>
      </c>
      <c r="D39" s="2" t="s">
        <v>56</v>
      </c>
      <c r="E39" s="2" t="s">
        <v>7</v>
      </c>
      <c r="F39" s="1">
        <v>6</v>
      </c>
      <c r="G39" s="1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</row>
    <row r="40" spans="1:85" ht="15.6">
      <c r="A40" s="2"/>
      <c r="B40" s="2"/>
      <c r="C40" s="2" t="s">
        <v>57</v>
      </c>
      <c r="D40" s="2" t="s">
        <v>58</v>
      </c>
      <c r="E40" s="2" t="s">
        <v>43</v>
      </c>
      <c r="F40" s="1">
        <v>12</v>
      </c>
      <c r="G40" s="1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</row>
    <row r="41" spans="1:85" ht="15.6">
      <c r="A41" s="2"/>
      <c r="B41" s="2"/>
      <c r="C41" s="2" t="s">
        <v>18</v>
      </c>
      <c r="D41" s="2" t="s">
        <v>59</v>
      </c>
      <c r="E41" s="2" t="s">
        <v>52</v>
      </c>
      <c r="F41" s="1">
        <v>9</v>
      </c>
      <c r="G41" s="1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</row>
    <row r="42" spans="1:85" ht="15.6">
      <c r="A42" s="2"/>
      <c r="B42" s="2"/>
      <c r="C42" s="2" t="s">
        <v>31</v>
      </c>
      <c r="D42" s="2" t="s">
        <v>60</v>
      </c>
      <c r="E42" s="2" t="s">
        <v>40</v>
      </c>
      <c r="F42" s="1">
        <v>4</v>
      </c>
      <c r="G42" s="1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</row>
    <row r="43" spans="1:85" ht="15.6">
      <c r="A43" s="2"/>
      <c r="B43" s="2"/>
      <c r="C43" s="2" t="s">
        <v>31</v>
      </c>
      <c r="D43" s="2" t="s">
        <v>61</v>
      </c>
      <c r="E43" s="2" t="s">
        <v>7</v>
      </c>
      <c r="F43" s="1">
        <v>6</v>
      </c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</row>
    <row r="44" spans="1:85" ht="15.6">
      <c r="A44" s="2"/>
      <c r="B44" s="2"/>
      <c r="C44" s="2" t="s">
        <v>31</v>
      </c>
      <c r="D44" s="2" t="s">
        <v>62</v>
      </c>
      <c r="E44" s="2" t="s">
        <v>43</v>
      </c>
      <c r="F44" s="1">
        <v>12</v>
      </c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</row>
    <row r="45" spans="1:85" ht="15.6">
      <c r="A45" s="2"/>
      <c r="B45" s="2"/>
      <c r="C45" s="2" t="s">
        <v>31</v>
      </c>
      <c r="D45" s="2" t="s">
        <v>63</v>
      </c>
      <c r="E45" s="2" t="s">
        <v>52</v>
      </c>
      <c r="F45" s="1">
        <v>9</v>
      </c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</row>
    <row r="46" spans="1:85" ht="15.6">
      <c r="A46" s="2"/>
      <c r="B46" s="2"/>
      <c r="C46" s="2" t="s">
        <v>31</v>
      </c>
      <c r="D46" s="2" t="s">
        <v>64</v>
      </c>
      <c r="E46" s="2" t="s">
        <v>43</v>
      </c>
      <c r="F46" s="1">
        <v>12</v>
      </c>
      <c r="G46" s="1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</row>
    <row r="47" spans="1:85" s="8" customFormat="1" ht="31.2">
      <c r="A47" s="9" t="s">
        <v>65</v>
      </c>
      <c r="B47" s="11"/>
      <c r="C47" s="11" t="s">
        <v>8</v>
      </c>
      <c r="D47" s="9" t="s">
        <v>49</v>
      </c>
      <c r="E47" s="9" t="s">
        <v>7</v>
      </c>
      <c r="F47" s="10">
        <v>6</v>
      </c>
      <c r="G47" s="10">
        <f>SUM(F47:F53)*0.75</f>
        <v>66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</row>
    <row r="48" spans="1:85" ht="15.6">
      <c r="A48" s="2"/>
      <c r="B48" s="2"/>
      <c r="C48" s="2" t="s">
        <v>50</v>
      </c>
      <c r="D48" s="2" t="s">
        <v>51</v>
      </c>
      <c r="E48" s="2" t="s">
        <v>52</v>
      </c>
      <c r="F48" s="1">
        <v>9</v>
      </c>
      <c r="G48" s="1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1:85" ht="15.6">
      <c r="A49" s="2"/>
      <c r="B49" s="2"/>
      <c r="C49" s="2" t="s">
        <v>50</v>
      </c>
      <c r="D49" s="2" t="s">
        <v>53</v>
      </c>
      <c r="E49" s="2" t="s">
        <v>43</v>
      </c>
      <c r="F49" s="1">
        <v>12</v>
      </c>
      <c r="G49" s="1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ht="15.6">
      <c r="A50" s="2"/>
      <c r="B50" s="2"/>
      <c r="C50" s="2" t="s">
        <v>50</v>
      </c>
      <c r="D50" s="2" t="s">
        <v>66</v>
      </c>
      <c r="E50" s="2" t="s">
        <v>7</v>
      </c>
      <c r="F50" s="1">
        <v>6</v>
      </c>
      <c r="G50" s="1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ht="15.6">
      <c r="A51" s="2"/>
      <c r="B51" s="2"/>
      <c r="C51" s="3" t="s">
        <v>8</v>
      </c>
      <c r="D51" s="2" t="s">
        <v>9</v>
      </c>
      <c r="E51" s="2" t="s">
        <v>43</v>
      </c>
      <c r="F51" s="1">
        <v>12</v>
      </c>
      <c r="G51" s="1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85" ht="15.6">
      <c r="A52" s="2"/>
      <c r="B52" s="2"/>
      <c r="C52" s="2" t="s">
        <v>50</v>
      </c>
      <c r="D52" s="2" t="s">
        <v>12</v>
      </c>
      <c r="E52" s="2" t="s">
        <v>54</v>
      </c>
      <c r="F52" s="1">
        <v>16</v>
      </c>
      <c r="G52" s="1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</row>
    <row r="53" spans="1:85" ht="15.6">
      <c r="A53" s="2"/>
      <c r="B53" s="2"/>
      <c r="C53" s="2" t="s">
        <v>67</v>
      </c>
      <c r="D53" s="2" t="s">
        <v>14</v>
      </c>
      <c r="E53" s="2" t="s">
        <v>68</v>
      </c>
      <c r="F53" s="1">
        <v>27</v>
      </c>
      <c r="G53" s="1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</row>
    <row r="54" spans="1:85" s="8" customFormat="1" ht="31.2">
      <c r="A54" s="9" t="s">
        <v>69</v>
      </c>
      <c r="B54" s="9"/>
      <c r="C54" s="9" t="s">
        <v>70</v>
      </c>
      <c r="D54" s="9" t="s">
        <v>39</v>
      </c>
      <c r="E54" s="9" t="s">
        <v>71</v>
      </c>
      <c r="F54" s="10">
        <v>2</v>
      </c>
      <c r="G54" s="10">
        <f>SUM(F54,F55,F56,F57,F58)</f>
        <v>38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</row>
    <row r="55" spans="1:85" ht="15.6">
      <c r="A55" s="2"/>
      <c r="B55" s="2"/>
      <c r="C55" s="2" t="s">
        <v>72</v>
      </c>
      <c r="D55" s="2" t="s">
        <v>73</v>
      </c>
      <c r="E55" s="2" t="s">
        <v>7</v>
      </c>
      <c r="F55" s="1">
        <v>6</v>
      </c>
      <c r="G55" s="1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</row>
    <row r="56" spans="1:85" ht="15.6">
      <c r="A56" s="2"/>
      <c r="B56" s="2"/>
      <c r="C56" s="2" t="s">
        <v>18</v>
      </c>
      <c r="D56" s="2" t="s">
        <v>59</v>
      </c>
      <c r="E56" s="2" t="s">
        <v>52</v>
      </c>
      <c r="F56" s="1">
        <v>9</v>
      </c>
      <c r="G56" s="1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</row>
    <row r="57" spans="1:85" ht="15.6">
      <c r="A57" s="2"/>
      <c r="B57" s="2"/>
      <c r="C57" s="2" t="s">
        <v>18</v>
      </c>
      <c r="D57" s="2" t="s">
        <v>74</v>
      </c>
      <c r="E57" s="2" t="s">
        <v>52</v>
      </c>
      <c r="F57" s="1">
        <v>9</v>
      </c>
      <c r="G57" s="1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</row>
    <row r="58" spans="1:85" ht="15.6">
      <c r="A58" s="2"/>
      <c r="B58" s="2"/>
      <c r="C58" s="2" t="s">
        <v>18</v>
      </c>
      <c r="D58" s="2" t="s">
        <v>75</v>
      </c>
      <c r="E58" s="2" t="s">
        <v>43</v>
      </c>
      <c r="F58" s="1">
        <v>12</v>
      </c>
      <c r="G58" s="1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</row>
    <row r="59" spans="1:85" s="8" customFormat="1" ht="31.2">
      <c r="A59" s="9" t="s">
        <v>76</v>
      </c>
      <c r="B59" s="9"/>
      <c r="C59" s="9" t="s">
        <v>77</v>
      </c>
      <c r="D59" s="9" t="s">
        <v>78</v>
      </c>
      <c r="E59" s="9" t="s">
        <v>71</v>
      </c>
      <c r="F59" s="10">
        <v>2</v>
      </c>
      <c r="G59" s="10">
        <f>SUM(F59,F60,F61)+SUM(F62:F69)*0.75</f>
        <v>41.25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</row>
    <row r="60" spans="1:85" ht="15.6">
      <c r="A60" s="2"/>
      <c r="B60" s="2"/>
      <c r="C60" s="2" t="s">
        <v>79</v>
      </c>
      <c r="D60" s="2" t="s">
        <v>80</v>
      </c>
      <c r="E60" s="2" t="s">
        <v>40</v>
      </c>
      <c r="F60" s="1">
        <v>4</v>
      </c>
      <c r="G60" s="1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</row>
    <row r="61" spans="1:85" ht="15.6">
      <c r="A61" s="2"/>
      <c r="B61" s="2"/>
      <c r="C61" s="2" t="s">
        <v>81</v>
      </c>
      <c r="D61" s="2" t="s">
        <v>58</v>
      </c>
      <c r="E61" s="2" t="s">
        <v>52</v>
      </c>
      <c r="F61" s="1">
        <v>9</v>
      </c>
      <c r="G61" s="1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</row>
    <row r="62" spans="1:85" ht="15.6">
      <c r="A62" s="2"/>
      <c r="B62" s="2"/>
      <c r="C62" s="2" t="s">
        <v>31</v>
      </c>
      <c r="D62" s="2" t="s">
        <v>82</v>
      </c>
      <c r="E62" s="2" t="s">
        <v>71</v>
      </c>
      <c r="F62" s="1">
        <v>2</v>
      </c>
      <c r="G62" s="1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</row>
    <row r="63" spans="1:85" ht="15.6">
      <c r="A63" s="2"/>
      <c r="B63" s="2"/>
      <c r="C63" s="2" t="s">
        <v>31</v>
      </c>
      <c r="D63" s="2" t="s">
        <v>82</v>
      </c>
      <c r="E63" s="2" t="s">
        <v>71</v>
      </c>
      <c r="F63" s="1">
        <v>2</v>
      </c>
      <c r="G63" s="1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</row>
    <row r="64" spans="1:85" ht="15.6">
      <c r="A64" s="2"/>
      <c r="B64" s="2"/>
      <c r="C64" s="2" t="s">
        <v>31</v>
      </c>
      <c r="D64" s="2" t="s">
        <v>83</v>
      </c>
      <c r="E64" s="2" t="s">
        <v>71</v>
      </c>
      <c r="F64" s="1">
        <v>2</v>
      </c>
      <c r="G64" s="1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</row>
    <row r="65" spans="1:85" ht="15.6">
      <c r="A65" s="2"/>
      <c r="B65" s="2"/>
      <c r="C65" s="2" t="s">
        <v>31</v>
      </c>
      <c r="D65" s="2" t="s">
        <v>60</v>
      </c>
      <c r="E65" s="2" t="s">
        <v>40</v>
      </c>
      <c r="F65" s="1">
        <v>4</v>
      </c>
      <c r="G65" s="1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</row>
    <row r="66" spans="1:85" ht="15.6">
      <c r="A66" s="2"/>
      <c r="B66" s="2"/>
      <c r="C66" s="2" t="s">
        <v>31</v>
      </c>
      <c r="D66" s="2" t="s">
        <v>84</v>
      </c>
      <c r="E66" s="2" t="s">
        <v>7</v>
      </c>
      <c r="F66" s="1">
        <v>6</v>
      </c>
      <c r="G66" s="1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</row>
    <row r="67" spans="1:85" ht="15.6">
      <c r="A67" s="2"/>
      <c r="B67" s="2"/>
      <c r="C67" s="2" t="s">
        <v>31</v>
      </c>
      <c r="D67" s="2" t="s">
        <v>60</v>
      </c>
      <c r="E67" s="2" t="s">
        <v>40</v>
      </c>
      <c r="F67" s="1">
        <v>4</v>
      </c>
      <c r="G67" s="1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</row>
    <row r="68" spans="1:85" ht="15.6">
      <c r="A68" s="2"/>
      <c r="B68" s="2"/>
      <c r="C68" s="2" t="s">
        <v>31</v>
      </c>
      <c r="D68" s="2" t="s">
        <v>61</v>
      </c>
      <c r="E68" s="2" t="s">
        <v>7</v>
      </c>
      <c r="F68" s="1">
        <v>6</v>
      </c>
      <c r="G68" s="1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</row>
    <row r="69" spans="1:85" ht="15.6">
      <c r="A69" s="2"/>
      <c r="B69" s="2"/>
      <c r="C69" s="2" t="s">
        <v>31</v>
      </c>
      <c r="D69" s="2" t="s">
        <v>63</v>
      </c>
      <c r="E69" s="2" t="s">
        <v>52</v>
      </c>
      <c r="F69" s="1">
        <v>9</v>
      </c>
      <c r="G69" s="1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</row>
    <row r="70" spans="1:85" s="8" customFormat="1" ht="31.2">
      <c r="A70" s="9" t="s">
        <v>85</v>
      </c>
      <c r="B70" s="9"/>
      <c r="C70" s="9" t="s">
        <v>77</v>
      </c>
      <c r="D70" s="9" t="s">
        <v>78</v>
      </c>
      <c r="E70" s="9" t="s">
        <v>71</v>
      </c>
      <c r="F70" s="10">
        <v>2</v>
      </c>
      <c r="G70" s="10">
        <f>SUM(F70,F71,F72)+SUM(F73:F76)*0.75</f>
        <v>19.5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</row>
    <row r="71" spans="1:85" ht="15.6">
      <c r="A71" s="2"/>
      <c r="B71" s="2"/>
      <c r="C71" s="2" t="s">
        <v>77</v>
      </c>
      <c r="D71" s="2" t="s">
        <v>78</v>
      </c>
      <c r="E71" s="2" t="s">
        <v>71</v>
      </c>
      <c r="F71" s="1">
        <v>2</v>
      </c>
      <c r="G71" s="1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</row>
    <row r="72" spans="1:85" ht="15.6">
      <c r="A72" s="2"/>
      <c r="B72" s="2"/>
      <c r="C72" s="2" t="s">
        <v>70</v>
      </c>
      <c r="D72" s="2" t="s">
        <v>39</v>
      </c>
      <c r="E72" s="2" t="s">
        <v>71</v>
      </c>
      <c r="F72" s="1">
        <v>2</v>
      </c>
      <c r="G72" s="1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</row>
    <row r="73" spans="1:85" ht="15.6">
      <c r="A73" s="2"/>
      <c r="B73" s="2"/>
      <c r="C73" s="2" t="s">
        <v>31</v>
      </c>
      <c r="D73" s="2" t="s">
        <v>82</v>
      </c>
      <c r="E73" s="2" t="s">
        <v>71</v>
      </c>
      <c r="F73" s="1">
        <v>2</v>
      </c>
      <c r="G73" s="1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</row>
    <row r="74" spans="1:85" ht="15.6">
      <c r="A74" s="2"/>
      <c r="B74" s="2"/>
      <c r="C74" s="2" t="s">
        <v>31</v>
      </c>
      <c r="D74" s="2" t="s">
        <v>60</v>
      </c>
      <c r="E74" s="2" t="s">
        <v>40</v>
      </c>
      <c r="F74" s="1">
        <v>4</v>
      </c>
      <c r="G74" s="1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</row>
    <row r="75" spans="1:85" ht="15.6">
      <c r="A75" s="2"/>
      <c r="B75" s="2"/>
      <c r="C75" s="2" t="s">
        <v>31</v>
      </c>
      <c r="D75" s="2" t="s">
        <v>84</v>
      </c>
      <c r="E75" s="2" t="s">
        <v>7</v>
      </c>
      <c r="F75" s="1">
        <v>6</v>
      </c>
      <c r="G75" s="1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</row>
    <row r="76" spans="1:85" ht="15.6">
      <c r="A76" s="2"/>
      <c r="B76" s="2"/>
      <c r="C76" s="2" t="s">
        <v>31</v>
      </c>
      <c r="D76" s="2" t="s">
        <v>61</v>
      </c>
      <c r="E76" s="2" t="s">
        <v>7</v>
      </c>
      <c r="F76" s="1">
        <v>6</v>
      </c>
      <c r="G76" s="1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</row>
    <row r="77" spans="1:85" s="8" customFormat="1" ht="15.6">
      <c r="A77" s="9" t="s">
        <v>86</v>
      </c>
      <c r="B77" s="9"/>
      <c r="C77" s="9" t="s">
        <v>87</v>
      </c>
      <c r="D77" s="9" t="s">
        <v>88</v>
      </c>
      <c r="E77" s="9" t="s">
        <v>40</v>
      </c>
      <c r="F77" s="10">
        <v>4</v>
      </c>
      <c r="G77" s="10">
        <f>SUM(F77:F81)</f>
        <v>47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</row>
    <row r="78" spans="1:85" ht="20.25" customHeight="1">
      <c r="A78" s="2"/>
      <c r="B78" s="2"/>
      <c r="C78" s="2" t="s">
        <v>89</v>
      </c>
      <c r="D78" s="2" t="s">
        <v>90</v>
      </c>
      <c r="E78" s="2" t="s">
        <v>91</v>
      </c>
      <c r="F78" s="1">
        <v>16</v>
      </c>
      <c r="G78" s="1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</row>
    <row r="79" spans="1:85" ht="15.6">
      <c r="A79" s="2"/>
      <c r="B79" s="2"/>
      <c r="C79" s="2" t="s">
        <v>55</v>
      </c>
      <c r="D79" s="2" t="s">
        <v>56</v>
      </c>
      <c r="E79" s="2" t="s">
        <v>7</v>
      </c>
      <c r="F79" s="1">
        <v>6</v>
      </c>
      <c r="G79" s="1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</row>
    <row r="80" spans="1:85" ht="15.6">
      <c r="A80" s="2"/>
      <c r="B80" s="2"/>
      <c r="C80" s="2" t="s">
        <v>57</v>
      </c>
      <c r="D80" s="2" t="s">
        <v>58</v>
      </c>
      <c r="E80" s="2" t="s">
        <v>43</v>
      </c>
      <c r="F80" s="1">
        <v>12</v>
      </c>
      <c r="G80" s="1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</row>
    <row r="81" spans="1:85" ht="15.6">
      <c r="A81" s="2"/>
      <c r="B81" s="2"/>
      <c r="C81" s="2" t="s">
        <v>18</v>
      </c>
      <c r="D81" s="2" t="s">
        <v>59</v>
      </c>
      <c r="E81" s="2" t="s">
        <v>52</v>
      </c>
      <c r="F81" s="1">
        <v>9</v>
      </c>
      <c r="G81" s="1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</row>
    <row r="82" spans="1:85" s="8" customFormat="1" ht="15.6">
      <c r="A82" s="10" t="s">
        <v>101</v>
      </c>
      <c r="B82" s="9"/>
      <c r="C82" s="9" t="s">
        <v>16</v>
      </c>
      <c r="D82" s="9" t="s">
        <v>17</v>
      </c>
      <c r="E82" s="9" t="s">
        <v>4</v>
      </c>
      <c r="F82" s="10">
        <v>2</v>
      </c>
      <c r="G82" s="10">
        <f>SUM(F82:F85)</f>
        <v>21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</row>
    <row r="83" spans="1:85" ht="15.6">
      <c r="A83" s="1"/>
      <c r="B83" s="2"/>
      <c r="C83" s="2" t="s">
        <v>18</v>
      </c>
      <c r="D83" s="2" t="s">
        <v>19</v>
      </c>
      <c r="E83" s="2" t="s">
        <v>20</v>
      </c>
      <c r="F83" s="1">
        <v>9</v>
      </c>
      <c r="G83" s="1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</row>
    <row r="84" spans="1:85" ht="21.6" customHeight="1">
      <c r="A84" s="1"/>
      <c r="B84" s="2"/>
      <c r="C84" s="4" t="s">
        <v>102</v>
      </c>
      <c r="D84" s="2" t="s">
        <v>17</v>
      </c>
      <c r="E84" s="2" t="s">
        <v>30</v>
      </c>
      <c r="F84" s="1">
        <v>4</v>
      </c>
      <c r="G84" s="1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</row>
    <row r="85" spans="1:85" ht="15.6">
      <c r="A85" s="1"/>
      <c r="B85" s="2"/>
      <c r="C85" s="2" t="s">
        <v>18</v>
      </c>
      <c r="D85" s="2" t="s">
        <v>103</v>
      </c>
      <c r="E85" s="2" t="s">
        <v>104</v>
      </c>
      <c r="F85" s="1">
        <v>6</v>
      </c>
      <c r="G85" s="1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</row>
    <row r="86" spans="1:85" s="8" customFormat="1" ht="15.6">
      <c r="A86" s="10" t="s">
        <v>105</v>
      </c>
      <c r="B86" s="9"/>
      <c r="C86" s="9" t="s">
        <v>102</v>
      </c>
      <c r="D86" s="9" t="s">
        <v>17</v>
      </c>
      <c r="E86" s="9" t="s">
        <v>30</v>
      </c>
      <c r="F86" s="10">
        <v>4</v>
      </c>
      <c r="G86" s="10">
        <f>SUM(F86:F89)</f>
        <v>61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</row>
    <row r="87" spans="1:85" ht="15.6">
      <c r="A87" s="1"/>
      <c r="B87" s="2"/>
      <c r="C87" s="1" t="s">
        <v>103</v>
      </c>
      <c r="D87" s="1"/>
      <c r="E87" s="2" t="s">
        <v>104</v>
      </c>
      <c r="F87" s="1">
        <v>6</v>
      </c>
      <c r="G87" s="1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</row>
    <row r="88" spans="1:85" ht="15.6">
      <c r="A88" s="1"/>
      <c r="B88" s="2"/>
      <c r="C88" s="5" t="s">
        <v>106</v>
      </c>
      <c r="D88" s="1" t="s">
        <v>107</v>
      </c>
      <c r="E88" s="2" t="s">
        <v>13</v>
      </c>
      <c r="F88" s="1">
        <v>16</v>
      </c>
      <c r="G88" s="1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</row>
    <row r="89" spans="1:85" ht="15.6">
      <c r="A89" s="1"/>
      <c r="B89" s="2"/>
      <c r="C89" s="1" t="s">
        <v>108</v>
      </c>
      <c r="D89" s="2" t="s">
        <v>109</v>
      </c>
      <c r="E89" s="2" t="s">
        <v>110</v>
      </c>
      <c r="F89" s="1">
        <v>35</v>
      </c>
      <c r="G89" s="1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</row>
    <row r="90" spans="1:85" ht="15.6">
      <c r="A90" s="1"/>
      <c r="B90" s="1"/>
      <c r="C90" s="1"/>
      <c r="D90" s="1"/>
      <c r="E90" s="1"/>
      <c r="F90" s="1"/>
      <c r="G90" s="1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</row>
    <row r="91" spans="1:85" s="8" customFormat="1" ht="15.6">
      <c r="A91" s="12" t="s">
        <v>111</v>
      </c>
      <c r="B91" s="9"/>
      <c r="C91" s="10" t="s">
        <v>112</v>
      </c>
      <c r="D91" s="10"/>
      <c r="E91" s="9" t="s">
        <v>4</v>
      </c>
      <c r="F91" s="10">
        <v>2</v>
      </c>
      <c r="G91" s="10">
        <f>SUM(F91:F94)</f>
        <v>26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</row>
    <row r="92" spans="1:85" ht="15.6">
      <c r="A92" s="1"/>
      <c r="B92" s="2"/>
      <c r="C92" s="5" t="s">
        <v>113</v>
      </c>
      <c r="D92" s="1" t="s">
        <v>17</v>
      </c>
      <c r="E92" s="2" t="s">
        <v>104</v>
      </c>
      <c r="F92" s="1">
        <v>6</v>
      </c>
      <c r="G92" s="1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</row>
    <row r="93" spans="1:85" ht="31.2">
      <c r="A93" s="1"/>
      <c r="B93" s="2"/>
      <c r="C93" s="4" t="s">
        <v>114</v>
      </c>
      <c r="D93" s="1" t="s">
        <v>115</v>
      </c>
      <c r="E93" s="2" t="s">
        <v>20</v>
      </c>
      <c r="F93" s="1">
        <v>9</v>
      </c>
      <c r="G93" s="1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</row>
    <row r="94" spans="1:85" ht="15.6">
      <c r="A94" s="1"/>
      <c r="B94" s="1"/>
      <c r="C94" s="1" t="s">
        <v>116</v>
      </c>
      <c r="D94" s="1"/>
      <c r="E94" s="2" t="s">
        <v>20</v>
      </c>
      <c r="F94" s="1">
        <v>9</v>
      </c>
      <c r="G94" s="1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</row>
    <row r="95" spans="1:85" s="8" customFormat="1" ht="15.6">
      <c r="A95" s="12" t="s">
        <v>117</v>
      </c>
      <c r="B95" s="9"/>
      <c r="C95" s="10" t="s">
        <v>112</v>
      </c>
      <c r="D95" s="10"/>
      <c r="E95" s="9" t="s">
        <v>4</v>
      </c>
      <c r="F95" s="10">
        <v>2</v>
      </c>
      <c r="G95" s="10">
        <f>SUM(F95:F98)</f>
        <v>26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</row>
    <row r="96" spans="1:85" ht="15.6">
      <c r="A96" s="1"/>
      <c r="B96" s="2"/>
      <c r="C96" s="5" t="s">
        <v>113</v>
      </c>
      <c r="D96" s="1" t="s">
        <v>17</v>
      </c>
      <c r="E96" s="2" t="s">
        <v>104</v>
      </c>
      <c r="F96" s="1">
        <v>6</v>
      </c>
      <c r="G96" s="1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</row>
    <row r="97" spans="1:85" ht="31.2">
      <c r="A97" s="1"/>
      <c r="B97" s="2"/>
      <c r="C97" s="4" t="s">
        <v>114</v>
      </c>
      <c r="D97" s="1" t="s">
        <v>115</v>
      </c>
      <c r="E97" s="2" t="s">
        <v>20</v>
      </c>
      <c r="F97" s="1">
        <v>9</v>
      </c>
      <c r="G97" s="1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</row>
    <row r="98" spans="1:85" ht="15.6">
      <c r="A98" s="1"/>
      <c r="B98" s="2"/>
      <c r="C98" s="1" t="s">
        <v>116</v>
      </c>
      <c r="D98" s="1"/>
      <c r="E98" s="2" t="s">
        <v>20</v>
      </c>
      <c r="F98" s="1">
        <v>9</v>
      </c>
      <c r="G98" s="1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</row>
    <row r="99" spans="1:85" s="8" customFormat="1" ht="15.6">
      <c r="A99" s="10" t="s">
        <v>118</v>
      </c>
      <c r="B99" s="9"/>
      <c r="C99" s="10" t="s">
        <v>112</v>
      </c>
      <c r="D99" s="10"/>
      <c r="E99" s="9" t="s">
        <v>4</v>
      </c>
      <c r="F99" s="10">
        <v>2</v>
      </c>
      <c r="G99" s="10">
        <f>SUM(F99:F102)</f>
        <v>26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</row>
    <row r="100" spans="1:85" ht="15.6">
      <c r="A100" s="1"/>
      <c r="B100" s="2"/>
      <c r="C100" s="5" t="s">
        <v>113</v>
      </c>
      <c r="D100" s="1" t="s">
        <v>17</v>
      </c>
      <c r="E100" s="2" t="s">
        <v>104</v>
      </c>
      <c r="F100" s="1">
        <v>6</v>
      </c>
      <c r="G100" s="1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</row>
    <row r="101" spans="1:85" ht="31.2">
      <c r="A101" s="1"/>
      <c r="B101" s="2"/>
      <c r="C101" s="4" t="s">
        <v>114</v>
      </c>
      <c r="D101" s="1" t="s">
        <v>115</v>
      </c>
      <c r="E101" s="2" t="s">
        <v>20</v>
      </c>
      <c r="F101" s="1">
        <v>9</v>
      </c>
      <c r="G101" s="1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</row>
    <row r="102" spans="1:85" ht="15.6">
      <c r="A102" s="1"/>
      <c r="B102" s="2"/>
      <c r="C102" s="1" t="s">
        <v>116</v>
      </c>
      <c r="D102" s="1"/>
      <c r="E102" s="2" t="s">
        <v>20</v>
      </c>
      <c r="F102" s="1">
        <v>9</v>
      </c>
      <c r="G102" s="1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</row>
    <row r="103" spans="1:85" s="14" customFormat="1" ht="15.6">
      <c r="A103" s="15" t="s">
        <v>119</v>
      </c>
      <c r="B103" s="17"/>
      <c r="C103" s="15" t="s">
        <v>112</v>
      </c>
      <c r="D103" s="15"/>
      <c r="E103" s="17" t="s">
        <v>4</v>
      </c>
      <c r="F103" s="15">
        <v>2</v>
      </c>
      <c r="G103" s="15">
        <f>SUM(F103:F105)</f>
        <v>24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</row>
    <row r="104" spans="1:85" ht="15.6">
      <c r="A104" s="1"/>
      <c r="B104" s="2"/>
      <c r="C104" s="1" t="s">
        <v>120</v>
      </c>
      <c r="D104" s="1"/>
      <c r="E104" s="2" t="s">
        <v>104</v>
      </c>
      <c r="F104" s="1">
        <v>6</v>
      </c>
      <c r="G104" s="1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</row>
    <row r="105" spans="1:85" ht="15.6">
      <c r="A105" s="1"/>
      <c r="B105" s="2"/>
      <c r="C105" s="5" t="s">
        <v>123</v>
      </c>
      <c r="D105" s="1" t="s">
        <v>124</v>
      </c>
      <c r="E105" s="2" t="s">
        <v>13</v>
      </c>
      <c r="F105" s="1">
        <v>16</v>
      </c>
      <c r="G105" s="1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</row>
    <row r="106" spans="1:85" s="8" customFormat="1" ht="15.6">
      <c r="A106" s="12" t="s">
        <v>125</v>
      </c>
      <c r="B106" s="9"/>
      <c r="C106" s="13" t="s">
        <v>102</v>
      </c>
      <c r="D106" s="10" t="s">
        <v>17</v>
      </c>
      <c r="E106" s="9" t="s">
        <v>30</v>
      </c>
      <c r="F106" s="10">
        <v>4</v>
      </c>
      <c r="G106" s="10">
        <v>13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</row>
    <row r="107" spans="1:85" ht="15.6">
      <c r="A107" s="1"/>
      <c r="B107" s="2"/>
      <c r="C107" s="1" t="s">
        <v>18</v>
      </c>
      <c r="D107" s="1" t="s">
        <v>115</v>
      </c>
      <c r="E107" s="2" t="s">
        <v>20</v>
      </c>
      <c r="F107" s="1">
        <v>9</v>
      </c>
      <c r="G107" s="1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</row>
    <row r="108" spans="1:85" s="14" customFormat="1" ht="15.6">
      <c r="A108" s="15" t="s">
        <v>126</v>
      </c>
      <c r="B108" s="17"/>
      <c r="C108" s="16" t="s">
        <v>102</v>
      </c>
      <c r="D108" s="15" t="s">
        <v>17</v>
      </c>
      <c r="E108" s="17" t="s">
        <v>30</v>
      </c>
      <c r="F108" s="15">
        <v>4</v>
      </c>
      <c r="G108" s="15">
        <v>4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</row>
    <row r="109" spans="1:85" ht="15.6">
      <c r="A109" s="1"/>
      <c r="B109" s="1"/>
      <c r="C109" s="1"/>
      <c r="D109" s="1"/>
      <c r="E109" s="1"/>
      <c r="F109" s="1"/>
      <c r="G109" s="1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</row>
    <row r="110" spans="1:85" ht="15.6">
      <c r="A110" s="1"/>
      <c r="B110" s="1"/>
      <c r="C110" s="1"/>
      <c r="D110" s="1"/>
      <c r="E110" s="1"/>
      <c r="F110" s="1"/>
      <c r="G110" s="1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</row>
    <row r="111" spans="1:85" ht="15.6">
      <c r="A111" s="1"/>
      <c r="B111" s="1"/>
      <c r="C111" s="1"/>
      <c r="D111" s="1"/>
      <c r="E111" s="1"/>
      <c r="F111" s="1"/>
      <c r="G111" s="1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</row>
    <row r="112" spans="1:85" s="8" customFormat="1" ht="15.6">
      <c r="A112" s="10" t="s">
        <v>127</v>
      </c>
      <c r="B112" s="9"/>
      <c r="C112" s="10" t="s">
        <v>128</v>
      </c>
      <c r="D112" s="10"/>
      <c r="E112" s="9" t="s">
        <v>7</v>
      </c>
      <c r="F112" s="10">
        <v>6</v>
      </c>
      <c r="G112" s="10">
        <v>27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</row>
    <row r="113" spans="1:85" ht="15.6">
      <c r="A113" s="1"/>
      <c r="B113" s="2"/>
      <c r="C113" s="6" t="s">
        <v>129</v>
      </c>
      <c r="D113" s="1" t="s">
        <v>130</v>
      </c>
      <c r="E113" s="2" t="s">
        <v>43</v>
      </c>
      <c r="F113" s="1">
        <v>12</v>
      </c>
      <c r="G113" s="1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</row>
    <row r="114" spans="1:85" ht="15.6">
      <c r="A114" s="1"/>
      <c r="B114" s="2"/>
      <c r="C114" s="6" t="s">
        <v>18</v>
      </c>
      <c r="D114" s="1" t="s">
        <v>115</v>
      </c>
      <c r="E114" s="2" t="s">
        <v>20</v>
      </c>
      <c r="F114" s="1">
        <v>9</v>
      </c>
      <c r="G114" s="1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</row>
    <row r="115" spans="1:85" ht="15.6">
      <c r="A115" s="1"/>
      <c r="B115" s="2"/>
      <c r="C115" s="1"/>
      <c r="D115" s="1"/>
      <c r="E115" s="2"/>
      <c r="F115" s="1"/>
      <c r="G115" s="1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</row>
    <row r="116" spans="1:85" ht="15.6">
      <c r="A116" s="1"/>
      <c r="B116" s="2"/>
      <c r="C116" s="6"/>
      <c r="D116" s="1"/>
      <c r="E116" s="2"/>
      <c r="F116" s="1"/>
      <c r="G116" s="1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</row>
    <row r="117" spans="1:85" ht="15.6">
      <c r="A117" s="1"/>
      <c r="B117" s="2"/>
      <c r="C117" s="6"/>
      <c r="D117" s="1"/>
      <c r="E117" s="2"/>
      <c r="F117" s="1"/>
      <c r="G117" s="1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</row>
    <row r="118" spans="1:85" s="8" customFormat="1" ht="15.6">
      <c r="A118" s="10" t="s">
        <v>131</v>
      </c>
      <c r="B118" s="10"/>
      <c r="C118" s="13" t="s">
        <v>132</v>
      </c>
      <c r="D118" s="10" t="s">
        <v>133</v>
      </c>
      <c r="E118" s="9" t="s">
        <v>104</v>
      </c>
      <c r="F118" s="10">
        <v>6</v>
      </c>
      <c r="G118" s="10">
        <v>57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</row>
    <row r="119" spans="1:85" ht="15.6">
      <c r="A119" s="1"/>
      <c r="B119" s="1"/>
      <c r="C119" s="6" t="s">
        <v>106</v>
      </c>
      <c r="D119" s="1" t="s">
        <v>107</v>
      </c>
      <c r="E119" s="2" t="s">
        <v>13</v>
      </c>
      <c r="F119" s="1">
        <v>16</v>
      </c>
      <c r="G119" s="1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</row>
    <row r="120" spans="1:85" ht="15.6">
      <c r="A120" s="1"/>
      <c r="B120" s="2"/>
      <c r="C120" s="6" t="s">
        <v>108</v>
      </c>
      <c r="D120" s="1" t="s">
        <v>109</v>
      </c>
      <c r="E120" s="2" t="s">
        <v>94</v>
      </c>
      <c r="F120" s="1">
        <v>35</v>
      </c>
      <c r="G120" s="1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</row>
    <row r="121" spans="1:85" ht="15.6">
      <c r="A121" s="1"/>
      <c r="B121" s="1"/>
      <c r="C121" s="6"/>
      <c r="D121" s="1"/>
      <c r="E121" s="2"/>
      <c r="F121" s="1"/>
      <c r="G121" s="1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</row>
    <row r="122" spans="1:85" ht="15.6">
      <c r="A122" s="1"/>
      <c r="B122" s="1"/>
      <c r="C122" s="6"/>
      <c r="D122" s="1"/>
      <c r="E122" s="2"/>
      <c r="F122" s="1"/>
      <c r="G122" s="1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</row>
    <row r="123" spans="1:85" s="14" customFormat="1" ht="15.6">
      <c r="A123" s="18" t="s">
        <v>135</v>
      </c>
      <c r="B123" s="15"/>
      <c r="C123" s="16" t="s">
        <v>112</v>
      </c>
      <c r="D123" s="15"/>
      <c r="E123" s="17" t="s">
        <v>4</v>
      </c>
      <c r="F123" s="15">
        <v>2</v>
      </c>
      <c r="G123" s="15">
        <v>2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</row>
    <row r="124" spans="1:85" s="14" customFormat="1" ht="15.6">
      <c r="A124" s="18" t="s">
        <v>136</v>
      </c>
      <c r="B124" s="15"/>
      <c r="C124" s="16" t="s">
        <v>112</v>
      </c>
      <c r="D124" s="15"/>
      <c r="E124" s="17" t="s">
        <v>4</v>
      </c>
      <c r="F124" s="15">
        <v>2</v>
      </c>
      <c r="G124" s="15">
        <v>2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</row>
    <row r="125" spans="1:85" ht="15.6">
      <c r="A125" s="1"/>
      <c r="B125" s="1"/>
      <c r="C125" s="1"/>
      <c r="D125" s="1"/>
      <c r="E125" s="1"/>
      <c r="F125" s="1"/>
      <c r="G125" s="1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</row>
    <row r="126" spans="1:85" s="8" customFormat="1" ht="15.6">
      <c r="A126" s="12" t="s">
        <v>138</v>
      </c>
      <c r="B126" s="10"/>
      <c r="C126" s="13" t="s">
        <v>112</v>
      </c>
      <c r="D126" s="10"/>
      <c r="E126" s="9" t="s">
        <v>4</v>
      </c>
      <c r="F126" s="10">
        <v>2</v>
      </c>
      <c r="G126" s="10">
        <v>2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</row>
    <row r="127" spans="1:85" ht="15.6">
      <c r="A127" s="5"/>
      <c r="B127" s="1"/>
      <c r="C127" s="1"/>
      <c r="D127" s="1"/>
      <c r="E127" s="1"/>
      <c r="F127" s="1"/>
      <c r="G127" s="1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</row>
    <row r="128" spans="1:85" ht="15.6">
      <c r="A128" s="1"/>
      <c r="B128" s="1"/>
      <c r="C128" s="1"/>
      <c r="D128" s="1"/>
      <c r="E128" s="1"/>
      <c r="F128" s="1"/>
      <c r="G128" s="1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</row>
    <row r="129" spans="1:85" s="8" customFormat="1" ht="15.6">
      <c r="A129" s="12" t="s">
        <v>141</v>
      </c>
      <c r="B129" s="10"/>
      <c r="C129" s="13" t="s">
        <v>139</v>
      </c>
      <c r="D129" s="10"/>
      <c r="E129" s="9" t="s">
        <v>30</v>
      </c>
      <c r="F129" s="10">
        <v>4</v>
      </c>
      <c r="G129" s="10">
        <v>13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</row>
    <row r="130" spans="1:85" ht="15.6">
      <c r="A130" s="1"/>
      <c r="B130" s="1"/>
      <c r="C130" s="6" t="s">
        <v>140</v>
      </c>
      <c r="D130" s="1"/>
      <c r="E130" s="2" t="s">
        <v>20</v>
      </c>
      <c r="F130" s="1">
        <v>9</v>
      </c>
      <c r="G130" s="1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</row>
    <row r="131" spans="1:85" s="8" customFormat="1" ht="15.6">
      <c r="A131" s="12" t="s">
        <v>142</v>
      </c>
      <c r="B131" s="10"/>
      <c r="C131" s="13" t="s">
        <v>139</v>
      </c>
      <c r="D131" s="10"/>
      <c r="E131" s="9" t="s">
        <v>30</v>
      </c>
      <c r="F131" s="10">
        <v>4</v>
      </c>
      <c r="G131" s="10">
        <v>13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</row>
    <row r="132" spans="1:85" ht="15.6">
      <c r="A132" s="1"/>
      <c r="B132" s="1"/>
      <c r="C132" s="6" t="s">
        <v>140</v>
      </c>
      <c r="D132" s="1"/>
      <c r="E132" s="2" t="s">
        <v>20</v>
      </c>
      <c r="F132" s="1">
        <v>9</v>
      </c>
      <c r="G132" s="1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</row>
    <row r="133" spans="1:85" s="14" customFormat="1" ht="15.6">
      <c r="A133" s="15" t="s">
        <v>143</v>
      </c>
      <c r="B133" s="15"/>
      <c r="C133" s="16" t="s">
        <v>139</v>
      </c>
      <c r="D133" s="15"/>
      <c r="E133" s="17" t="s">
        <v>30</v>
      </c>
      <c r="F133" s="15">
        <v>4</v>
      </c>
      <c r="G133" s="15">
        <v>13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</row>
    <row r="134" spans="1:85" ht="15.6">
      <c r="A134" s="1"/>
      <c r="B134" s="1"/>
      <c r="C134" s="6" t="s">
        <v>140</v>
      </c>
      <c r="D134" s="1"/>
      <c r="E134" s="2" t="s">
        <v>20</v>
      </c>
      <c r="F134" s="1">
        <v>9</v>
      </c>
      <c r="G134" s="1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</row>
    <row r="135" spans="1:85" ht="15.6">
      <c r="A135" s="1"/>
      <c r="B135" s="1"/>
      <c r="C135" s="1"/>
      <c r="D135" s="1"/>
      <c r="E135" s="1"/>
      <c r="F135" s="1"/>
      <c r="G135" s="1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</row>
    <row r="136" spans="1:85" s="8" customFormat="1" ht="15.6">
      <c r="A136" s="10" t="s">
        <v>145</v>
      </c>
      <c r="B136" s="10"/>
      <c r="C136" s="12" t="s">
        <v>121</v>
      </c>
      <c r="D136" s="12" t="s">
        <v>122</v>
      </c>
      <c r="E136" s="9" t="s">
        <v>54</v>
      </c>
      <c r="F136" s="10">
        <v>16</v>
      </c>
      <c r="G136" s="10">
        <v>16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</row>
    <row r="137" spans="1:85" s="8" customFormat="1" ht="15.6">
      <c r="A137" s="12" t="s">
        <v>146</v>
      </c>
      <c r="B137" s="10"/>
      <c r="C137" s="13" t="s">
        <v>120</v>
      </c>
      <c r="D137" s="10"/>
      <c r="E137" s="9" t="s">
        <v>7</v>
      </c>
      <c r="F137" s="10">
        <v>6</v>
      </c>
      <c r="G137" s="10">
        <f>SUM(F137:F140)</f>
        <v>59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</row>
    <row r="138" spans="1:85" ht="31.2">
      <c r="A138" s="1"/>
      <c r="B138" s="1"/>
      <c r="C138" s="4" t="s">
        <v>147</v>
      </c>
      <c r="D138" s="1"/>
      <c r="E138" s="2" t="s">
        <v>54</v>
      </c>
      <c r="F138" s="1">
        <v>16</v>
      </c>
      <c r="G138" s="1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</row>
    <row r="139" spans="1:85" ht="31.2">
      <c r="A139" s="1"/>
      <c r="B139" s="1"/>
      <c r="C139" s="4" t="s">
        <v>148</v>
      </c>
      <c r="D139" s="1"/>
      <c r="E139" s="2" t="s">
        <v>54</v>
      </c>
      <c r="F139" s="1">
        <v>16</v>
      </c>
      <c r="G139" s="1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</row>
    <row r="140" spans="1:85" ht="15.6">
      <c r="A140" s="1"/>
      <c r="B140" s="1"/>
      <c r="C140" s="1" t="s">
        <v>149</v>
      </c>
      <c r="D140" s="1"/>
      <c r="E140" s="2" t="s">
        <v>93</v>
      </c>
      <c r="F140" s="1">
        <v>21</v>
      </c>
      <c r="G140" s="1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</row>
    <row r="141" spans="1:85" s="8" customFormat="1" ht="15.6">
      <c r="A141" s="10" t="s">
        <v>150</v>
      </c>
      <c r="B141" s="10"/>
      <c r="C141" s="13" t="s">
        <v>120</v>
      </c>
      <c r="D141" s="10"/>
      <c r="E141" s="9" t="s">
        <v>7</v>
      </c>
      <c r="F141" s="10">
        <v>6</v>
      </c>
      <c r="G141" s="10">
        <f>SUM(F141:F144)</f>
        <v>59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</row>
    <row r="142" spans="1:85" ht="31.2">
      <c r="A142" s="1"/>
      <c r="B142" s="1"/>
      <c r="C142" s="4" t="s">
        <v>147</v>
      </c>
      <c r="D142" s="1"/>
      <c r="E142" s="2" t="s">
        <v>54</v>
      </c>
      <c r="F142" s="1">
        <v>16</v>
      </c>
      <c r="G142" s="1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</row>
    <row r="143" spans="1:85" ht="31.2">
      <c r="A143" s="1"/>
      <c r="B143" s="1"/>
      <c r="C143" s="4" t="s">
        <v>148</v>
      </c>
      <c r="D143" s="1"/>
      <c r="E143" s="2" t="s">
        <v>54</v>
      </c>
      <c r="F143" s="1">
        <v>16</v>
      </c>
      <c r="G143" s="1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</row>
    <row r="144" spans="1:85" ht="15.6">
      <c r="A144" s="1"/>
      <c r="B144" s="1"/>
      <c r="C144" s="1" t="s">
        <v>149</v>
      </c>
      <c r="D144" s="1"/>
      <c r="E144" s="2" t="s">
        <v>93</v>
      </c>
      <c r="F144" s="1">
        <v>21</v>
      </c>
      <c r="G144" s="1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</row>
    <row r="145" spans="1:85" s="8" customFormat="1" ht="15.6">
      <c r="A145" s="12" t="s">
        <v>137</v>
      </c>
      <c r="B145" s="10"/>
      <c r="C145" s="13" t="s">
        <v>112</v>
      </c>
      <c r="D145" s="10"/>
      <c r="E145" s="9" t="s">
        <v>4</v>
      </c>
      <c r="F145" s="10">
        <v>2</v>
      </c>
      <c r="G145" s="10">
        <f>SUM(F146:F148)*0.75+2</f>
        <v>12.5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</row>
    <row r="146" spans="1:85" ht="15.6">
      <c r="A146" s="1"/>
      <c r="B146" s="1"/>
      <c r="C146" s="6" t="s">
        <v>31</v>
      </c>
      <c r="D146" s="6" t="s">
        <v>151</v>
      </c>
      <c r="E146" s="2" t="s">
        <v>40</v>
      </c>
      <c r="F146" s="1">
        <v>4</v>
      </c>
      <c r="G146" s="1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</row>
    <row r="147" spans="1:85" ht="15.6">
      <c r="A147" s="1"/>
      <c r="B147" s="1"/>
      <c r="C147" s="6" t="s">
        <v>31</v>
      </c>
      <c r="D147" s="6" t="s">
        <v>84</v>
      </c>
      <c r="E147" s="2" t="s">
        <v>40</v>
      </c>
      <c r="F147" s="1">
        <v>4</v>
      </c>
      <c r="G147" s="1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</row>
    <row r="148" spans="1:85" ht="15.6">
      <c r="A148" s="1"/>
      <c r="B148" s="1"/>
      <c r="C148" s="6" t="s">
        <v>31</v>
      </c>
      <c r="D148" s="6" t="s">
        <v>152</v>
      </c>
      <c r="E148" s="1" t="s">
        <v>7</v>
      </c>
      <c r="F148" s="1">
        <v>6</v>
      </c>
      <c r="G148" s="1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</row>
    <row r="149" spans="1:85" s="14" customFormat="1" ht="15.6">
      <c r="A149" s="15" t="s">
        <v>144</v>
      </c>
      <c r="B149" s="15"/>
      <c r="C149" s="16" t="s">
        <v>134</v>
      </c>
      <c r="D149" s="15"/>
      <c r="E149" s="17" t="s">
        <v>71</v>
      </c>
      <c r="F149" s="15">
        <v>2</v>
      </c>
      <c r="G149" s="15">
        <f>SUM(F150:F152)*0.75+2</f>
        <v>8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</row>
    <row r="150" spans="1:85" ht="15.6">
      <c r="A150" s="1"/>
      <c r="B150" s="1"/>
      <c r="C150" s="7" t="s">
        <v>31</v>
      </c>
      <c r="D150" s="7" t="s">
        <v>153</v>
      </c>
      <c r="E150" s="2" t="s">
        <v>4</v>
      </c>
      <c r="F150" s="1">
        <v>2</v>
      </c>
      <c r="G150" s="1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</row>
    <row r="151" spans="1:85" ht="15.6">
      <c r="A151" s="1"/>
      <c r="B151" s="1"/>
      <c r="C151" s="7" t="s">
        <v>31</v>
      </c>
      <c r="D151" s="7" t="s">
        <v>153</v>
      </c>
      <c r="E151" s="2" t="s">
        <v>4</v>
      </c>
      <c r="F151" s="1">
        <v>2</v>
      </c>
      <c r="G151" s="1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</row>
    <row r="152" spans="1:85" ht="15.6">
      <c r="A152" s="1"/>
      <c r="B152" s="1"/>
      <c r="C152" s="7" t="s">
        <v>31</v>
      </c>
      <c r="D152" s="7" t="s">
        <v>154</v>
      </c>
      <c r="E152" s="2" t="s">
        <v>30</v>
      </c>
      <c r="F152" s="1">
        <v>4</v>
      </c>
      <c r="G152" s="1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</row>
    <row r="153" spans="1:85" s="8" customFormat="1" ht="15.6">
      <c r="A153" s="10" t="s">
        <v>158</v>
      </c>
      <c r="B153" s="10"/>
      <c r="C153" s="13" t="s">
        <v>31</v>
      </c>
      <c r="D153" s="13" t="s">
        <v>153</v>
      </c>
      <c r="E153" s="9" t="s">
        <v>4</v>
      </c>
      <c r="F153" s="10">
        <v>2</v>
      </c>
      <c r="G153" s="10">
        <f>SUM(F153:F159)*0.75</f>
        <v>23.25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</row>
    <row r="154" spans="1:85" ht="15.6">
      <c r="A154" s="1"/>
      <c r="B154" s="1"/>
      <c r="C154" s="7" t="s">
        <v>31</v>
      </c>
      <c r="D154" s="1" t="s">
        <v>159</v>
      </c>
      <c r="E154" s="2" t="s">
        <v>4</v>
      </c>
      <c r="F154" s="1">
        <v>2</v>
      </c>
      <c r="G154" s="1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</row>
    <row r="155" spans="1:85" ht="15.6">
      <c r="A155" s="1"/>
      <c r="B155" s="1"/>
      <c r="C155" s="7" t="s">
        <v>31</v>
      </c>
      <c r="D155" s="7" t="s">
        <v>154</v>
      </c>
      <c r="E155" s="2" t="s">
        <v>30</v>
      </c>
      <c r="F155" s="1">
        <v>4</v>
      </c>
      <c r="G155" s="1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</row>
    <row r="156" spans="1:85" ht="15.6">
      <c r="A156" s="1"/>
      <c r="B156" s="1"/>
      <c r="C156" s="7" t="s">
        <v>31</v>
      </c>
      <c r="D156" s="1" t="s">
        <v>155</v>
      </c>
      <c r="E156" s="2" t="s">
        <v>30</v>
      </c>
      <c r="F156" s="1">
        <v>4</v>
      </c>
      <c r="G156" s="1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</row>
    <row r="157" spans="1:85" ht="15.6">
      <c r="A157" s="1"/>
      <c r="B157" s="1"/>
      <c r="C157" s="7" t="s">
        <v>31</v>
      </c>
      <c r="D157" s="7" t="s">
        <v>154</v>
      </c>
      <c r="E157" s="2" t="s">
        <v>30</v>
      </c>
      <c r="F157" s="1">
        <v>4</v>
      </c>
      <c r="G157" s="1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</row>
    <row r="158" spans="1:85" ht="15.6">
      <c r="A158" s="1"/>
      <c r="B158" s="1"/>
      <c r="C158" s="7" t="s">
        <v>31</v>
      </c>
      <c r="D158" s="1" t="s">
        <v>157</v>
      </c>
      <c r="E158" s="2" t="s">
        <v>104</v>
      </c>
      <c r="F158" s="1">
        <v>6</v>
      </c>
      <c r="G158" s="1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</row>
    <row r="159" spans="1:85" ht="15.6">
      <c r="A159" s="1"/>
      <c r="B159" s="1"/>
      <c r="C159" s="7" t="s">
        <v>31</v>
      </c>
      <c r="D159" s="1" t="s">
        <v>156</v>
      </c>
      <c r="E159" s="2" t="s">
        <v>20</v>
      </c>
      <c r="F159" s="1">
        <v>9</v>
      </c>
      <c r="G159" s="1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</row>
    <row r="160" spans="1:85" s="8" customFormat="1" ht="15.6">
      <c r="A160" s="10" t="s">
        <v>160</v>
      </c>
      <c r="B160" s="10"/>
      <c r="C160" s="13" t="s">
        <v>31</v>
      </c>
      <c r="D160" s="13" t="s">
        <v>153</v>
      </c>
      <c r="E160" s="9" t="s">
        <v>4</v>
      </c>
      <c r="F160" s="10">
        <v>2</v>
      </c>
      <c r="G160" s="10">
        <f>SUM(F160:F166)*0.75</f>
        <v>23.25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</row>
    <row r="161" spans="1:85" ht="15.6">
      <c r="A161" s="1"/>
      <c r="B161" s="1"/>
      <c r="C161" s="7" t="s">
        <v>31</v>
      </c>
      <c r="D161" s="1" t="s">
        <v>159</v>
      </c>
      <c r="E161" s="2" t="s">
        <v>4</v>
      </c>
      <c r="F161" s="1">
        <v>2</v>
      </c>
      <c r="G161" s="1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</row>
    <row r="162" spans="1:85" ht="15.6">
      <c r="A162" s="1"/>
      <c r="B162" s="1"/>
      <c r="C162" s="7" t="s">
        <v>31</v>
      </c>
      <c r="D162" s="7" t="s">
        <v>154</v>
      </c>
      <c r="E162" s="2" t="s">
        <v>30</v>
      </c>
      <c r="F162" s="1">
        <v>4</v>
      </c>
      <c r="G162" s="1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</row>
    <row r="163" spans="1:85" ht="15.6">
      <c r="A163" s="1"/>
      <c r="B163" s="1"/>
      <c r="C163" s="7" t="s">
        <v>31</v>
      </c>
      <c r="D163" s="1" t="s">
        <v>155</v>
      </c>
      <c r="E163" s="2" t="s">
        <v>30</v>
      </c>
      <c r="F163" s="1">
        <v>4</v>
      </c>
      <c r="G163" s="1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</row>
    <row r="164" spans="1:85" ht="15.6">
      <c r="A164" s="1"/>
      <c r="B164" s="1"/>
      <c r="C164" s="7" t="s">
        <v>31</v>
      </c>
      <c r="D164" s="7" t="s">
        <v>154</v>
      </c>
      <c r="E164" s="2" t="s">
        <v>30</v>
      </c>
      <c r="F164" s="1">
        <v>4</v>
      </c>
      <c r="G164" s="1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</row>
    <row r="165" spans="1:85" ht="15.6">
      <c r="A165" s="1"/>
      <c r="B165" s="1"/>
      <c r="C165" s="7" t="s">
        <v>31</v>
      </c>
      <c r="D165" s="1" t="s">
        <v>157</v>
      </c>
      <c r="E165" s="2" t="s">
        <v>104</v>
      </c>
      <c r="F165" s="1">
        <v>6</v>
      </c>
      <c r="G165" s="1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</row>
    <row r="166" spans="1:85" ht="15.6">
      <c r="A166" s="1"/>
      <c r="B166" s="1"/>
      <c r="C166" s="7" t="s">
        <v>31</v>
      </c>
      <c r="D166" s="1" t="s">
        <v>156</v>
      </c>
      <c r="E166" s="2" t="s">
        <v>20</v>
      </c>
      <c r="F166" s="1">
        <v>9</v>
      </c>
      <c r="G166" s="1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</row>
    <row r="167" spans="1:85" s="14" customFormat="1" ht="15.6">
      <c r="A167" s="15" t="s">
        <v>161</v>
      </c>
      <c r="B167" s="15"/>
      <c r="C167" s="16" t="s">
        <v>31</v>
      </c>
      <c r="D167" s="16" t="s">
        <v>153</v>
      </c>
      <c r="E167" s="17" t="s">
        <v>4</v>
      </c>
      <c r="F167" s="15">
        <v>2</v>
      </c>
      <c r="G167" s="15">
        <f>SUM(F167:F170)*0.75</f>
        <v>9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</row>
    <row r="168" spans="1:85" ht="15.6">
      <c r="A168" s="1"/>
      <c r="B168" s="1"/>
      <c r="C168" s="7" t="s">
        <v>31</v>
      </c>
      <c r="D168" s="1" t="s">
        <v>159</v>
      </c>
      <c r="E168" s="2" t="s">
        <v>4</v>
      </c>
      <c r="F168" s="1">
        <v>2</v>
      </c>
      <c r="G168" s="1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</row>
    <row r="169" spans="1:85" ht="15.6">
      <c r="A169" s="1"/>
      <c r="B169" s="1"/>
      <c r="C169" s="7" t="s">
        <v>31</v>
      </c>
      <c r="D169" s="7" t="s">
        <v>154</v>
      </c>
      <c r="E169" s="2" t="s">
        <v>30</v>
      </c>
      <c r="F169" s="1">
        <v>4</v>
      </c>
      <c r="G169" s="1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</row>
    <row r="170" spans="1:85" ht="15.6">
      <c r="A170" s="1"/>
      <c r="B170" s="1"/>
      <c r="C170" s="7" t="s">
        <v>31</v>
      </c>
      <c r="D170" s="1" t="s">
        <v>155</v>
      </c>
      <c r="E170" s="2" t="s">
        <v>30</v>
      </c>
      <c r="F170" s="1">
        <v>4</v>
      </c>
      <c r="G170" s="1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</row>
    <row r="171" spans="1:85" s="8" customFormat="1" ht="15.6">
      <c r="A171" s="10" t="s">
        <v>162</v>
      </c>
      <c r="B171" s="10"/>
      <c r="C171" s="13" t="s">
        <v>31</v>
      </c>
      <c r="D171" s="13" t="s">
        <v>153</v>
      </c>
      <c r="E171" s="9" t="s">
        <v>4</v>
      </c>
      <c r="F171" s="10">
        <v>2</v>
      </c>
      <c r="G171" s="10">
        <f>SUM(F171:F173)*0.75</f>
        <v>6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</row>
    <row r="172" spans="1:85" ht="15.6">
      <c r="A172" s="1"/>
      <c r="B172" s="1"/>
      <c r="C172" s="7" t="s">
        <v>31</v>
      </c>
      <c r="D172" s="1" t="s">
        <v>159</v>
      </c>
      <c r="E172" s="2" t="s">
        <v>4</v>
      </c>
      <c r="F172" s="1">
        <v>2</v>
      </c>
      <c r="G172" s="1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</row>
    <row r="173" spans="1:85" ht="15.6">
      <c r="A173" s="1"/>
      <c r="B173" s="1"/>
      <c r="C173" s="7" t="s">
        <v>31</v>
      </c>
      <c r="D173" s="7" t="s">
        <v>154</v>
      </c>
      <c r="E173" s="2" t="s">
        <v>30</v>
      </c>
      <c r="F173" s="1">
        <v>4</v>
      </c>
      <c r="G173" s="1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</row>
    <row r="174" spans="1:85" s="8" customFormat="1" ht="15.6">
      <c r="A174" s="10" t="s">
        <v>163</v>
      </c>
      <c r="B174" s="10"/>
      <c r="C174" s="13" t="s">
        <v>31</v>
      </c>
      <c r="D174" s="10" t="s">
        <v>155</v>
      </c>
      <c r="E174" s="9" t="s">
        <v>30</v>
      </c>
      <c r="F174" s="10">
        <v>4</v>
      </c>
      <c r="G174" s="10">
        <f>SUM(F174:F176)*0.75</f>
        <v>7.5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</row>
    <row r="175" spans="1:85" ht="15.6">
      <c r="A175" s="1"/>
      <c r="B175" s="1"/>
      <c r="C175" s="7" t="s">
        <v>31</v>
      </c>
      <c r="D175" s="7" t="s">
        <v>153</v>
      </c>
      <c r="E175" s="2" t="s">
        <v>4</v>
      </c>
      <c r="F175" s="1">
        <v>2</v>
      </c>
      <c r="G175" s="1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</row>
    <row r="176" spans="1:85" ht="15.6">
      <c r="A176" s="1"/>
      <c r="B176" s="1"/>
      <c r="C176" s="7" t="s">
        <v>31</v>
      </c>
      <c r="D176" s="7" t="s">
        <v>154</v>
      </c>
      <c r="E176" s="2" t="s">
        <v>30</v>
      </c>
      <c r="F176" s="1">
        <v>4</v>
      </c>
      <c r="G176" s="1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</row>
    <row r="177" spans="1:85" s="8" customFormat="1" ht="15.6">
      <c r="A177" s="10" t="s">
        <v>164</v>
      </c>
      <c r="B177" s="10"/>
      <c r="C177" s="13" t="s">
        <v>31</v>
      </c>
      <c r="D177" s="10" t="s">
        <v>165</v>
      </c>
      <c r="E177" s="9" t="s">
        <v>10</v>
      </c>
      <c r="F177" s="10">
        <v>12</v>
      </c>
      <c r="G177" s="10">
        <f>SUM(F177:F178)*0.75</f>
        <v>18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</row>
    <row r="178" spans="1:85" ht="15.6">
      <c r="A178" s="1"/>
      <c r="B178" s="1"/>
      <c r="C178" s="7" t="s">
        <v>31</v>
      </c>
      <c r="D178" s="1" t="s">
        <v>166</v>
      </c>
      <c r="E178" s="2" t="s">
        <v>10</v>
      </c>
      <c r="F178" s="1">
        <v>12</v>
      </c>
      <c r="G178" s="1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</row>
    <row r="179" spans="1:85" s="8" customFormat="1" ht="15.6">
      <c r="A179" s="10" t="s">
        <v>167</v>
      </c>
      <c r="B179" s="10"/>
      <c r="C179" s="13" t="s">
        <v>31</v>
      </c>
      <c r="D179" s="10" t="s">
        <v>155</v>
      </c>
      <c r="E179" s="9" t="s">
        <v>30</v>
      </c>
      <c r="F179" s="10">
        <v>4</v>
      </c>
      <c r="G179" s="10">
        <f>SUM(F179:F181)*0.75</f>
        <v>14.25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</row>
    <row r="180" spans="1:85" ht="15.6">
      <c r="A180" s="1"/>
      <c r="B180" s="1"/>
      <c r="C180" s="7" t="s">
        <v>31</v>
      </c>
      <c r="D180" s="1" t="s">
        <v>157</v>
      </c>
      <c r="E180" s="2" t="s">
        <v>104</v>
      </c>
      <c r="F180" s="1">
        <v>6</v>
      </c>
      <c r="G180" s="1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</row>
    <row r="181" spans="1:85" ht="15.6">
      <c r="A181" s="1"/>
      <c r="B181" s="1"/>
      <c r="C181" s="7" t="s">
        <v>31</v>
      </c>
      <c r="D181" s="1" t="s">
        <v>168</v>
      </c>
      <c r="E181" s="2" t="s">
        <v>20</v>
      </c>
      <c r="F181" s="1">
        <v>9</v>
      </c>
      <c r="G181" s="1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</row>
    <row r="182" spans="1:85" s="8" customFormat="1" ht="15.6">
      <c r="A182" s="10" t="s">
        <v>169</v>
      </c>
      <c r="B182" s="10"/>
      <c r="C182" s="13" t="s">
        <v>31</v>
      </c>
      <c r="D182" s="10" t="s">
        <v>155</v>
      </c>
      <c r="E182" s="9" t="s">
        <v>30</v>
      </c>
      <c r="F182" s="10">
        <v>4</v>
      </c>
      <c r="G182" s="10">
        <f>SUM(F182:F186)*0.75</f>
        <v>30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</row>
    <row r="183" spans="1:85" ht="15.6">
      <c r="A183" s="1"/>
      <c r="B183" s="1"/>
      <c r="C183" s="7" t="s">
        <v>31</v>
      </c>
      <c r="D183" s="1" t="s">
        <v>157</v>
      </c>
      <c r="E183" s="2" t="s">
        <v>104</v>
      </c>
      <c r="F183" s="1">
        <v>6</v>
      </c>
      <c r="G183" s="1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</row>
    <row r="184" spans="1:85" ht="15.6">
      <c r="A184" s="1"/>
      <c r="B184" s="1"/>
      <c r="C184" s="7" t="s">
        <v>31</v>
      </c>
      <c r="D184" s="1" t="s">
        <v>168</v>
      </c>
      <c r="E184" s="2" t="s">
        <v>20</v>
      </c>
      <c r="F184" s="1">
        <v>9</v>
      </c>
      <c r="G184" s="1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</row>
    <row r="185" spans="1:85" ht="15.6">
      <c r="A185" s="1"/>
      <c r="B185" s="1"/>
      <c r="C185" s="7" t="s">
        <v>5</v>
      </c>
      <c r="D185" s="1" t="s">
        <v>170</v>
      </c>
      <c r="E185" s="2" t="s">
        <v>20</v>
      </c>
      <c r="F185" s="1">
        <v>9</v>
      </c>
      <c r="G185" s="1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</row>
    <row r="186" spans="1:85" ht="15.6">
      <c r="A186" s="1"/>
      <c r="B186" s="1"/>
      <c r="C186" s="7" t="s">
        <v>5</v>
      </c>
      <c r="D186" s="1" t="s">
        <v>171</v>
      </c>
      <c r="E186" s="2" t="s">
        <v>10</v>
      </c>
      <c r="F186" s="1">
        <v>12</v>
      </c>
      <c r="G186" s="1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</row>
    <row r="187" spans="1:85" s="8" customFormat="1" ht="15.6">
      <c r="A187" s="10" t="s">
        <v>172</v>
      </c>
      <c r="B187" s="10"/>
      <c r="C187" s="13" t="s">
        <v>31</v>
      </c>
      <c r="D187" s="10" t="s">
        <v>155</v>
      </c>
      <c r="E187" s="9" t="s">
        <v>30</v>
      </c>
      <c r="F187" s="10">
        <v>4</v>
      </c>
      <c r="G187" s="10">
        <f>SUM(F187:F192)*0.75</f>
        <v>42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</row>
    <row r="188" spans="1:85" ht="15.6">
      <c r="A188" s="1"/>
      <c r="B188" s="1"/>
      <c r="C188" s="7" t="s">
        <v>31</v>
      </c>
      <c r="D188" s="1" t="s">
        <v>157</v>
      </c>
      <c r="E188" s="2" t="s">
        <v>104</v>
      </c>
      <c r="F188" s="1">
        <v>6</v>
      </c>
      <c r="G188" s="1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</row>
    <row r="189" spans="1:85" ht="15.6">
      <c r="A189" s="1"/>
      <c r="B189" s="1"/>
      <c r="C189" s="7" t="s">
        <v>31</v>
      </c>
      <c r="D189" s="1" t="s">
        <v>168</v>
      </c>
      <c r="E189" s="2" t="s">
        <v>20</v>
      </c>
      <c r="F189" s="1">
        <v>9</v>
      </c>
      <c r="G189" s="1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</row>
    <row r="190" spans="1:85" ht="15.6">
      <c r="A190" s="1"/>
      <c r="B190" s="1"/>
      <c r="C190" s="7" t="s">
        <v>5</v>
      </c>
      <c r="D190" s="1" t="s">
        <v>170</v>
      </c>
      <c r="E190" s="2" t="s">
        <v>20</v>
      </c>
      <c r="F190" s="1">
        <v>9</v>
      </c>
      <c r="G190" s="1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</row>
    <row r="191" spans="1:85" ht="15.6">
      <c r="A191" s="1"/>
      <c r="B191" s="1"/>
      <c r="C191" s="7" t="s">
        <v>5</v>
      </c>
      <c r="D191" s="1" t="s">
        <v>171</v>
      </c>
      <c r="E191" s="2" t="s">
        <v>10</v>
      </c>
      <c r="F191" s="1">
        <v>12</v>
      </c>
      <c r="G191" s="1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</row>
    <row r="192" spans="1:85" ht="15.6">
      <c r="A192" s="1"/>
      <c r="B192" s="1"/>
      <c r="C192" s="7" t="s">
        <v>174</v>
      </c>
      <c r="D192" s="1" t="s">
        <v>173</v>
      </c>
      <c r="E192" s="2" t="s">
        <v>13</v>
      </c>
      <c r="F192" s="1">
        <v>16</v>
      </c>
      <c r="G192" s="1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</row>
    <row r="193" spans="1:85" s="14" customFormat="1" ht="15.6">
      <c r="A193" s="15" t="s">
        <v>175</v>
      </c>
      <c r="B193" s="15"/>
      <c r="C193" s="16" t="s">
        <v>31</v>
      </c>
      <c r="D193" s="15" t="s">
        <v>155</v>
      </c>
      <c r="E193" s="17" t="s">
        <v>30</v>
      </c>
      <c r="F193" s="15">
        <v>4</v>
      </c>
      <c r="G193" s="15">
        <f>SUM(F193:F201)*0.75</f>
        <v>86.25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</row>
    <row r="194" spans="1:85" ht="15.6">
      <c r="A194" s="1"/>
      <c r="B194" s="1"/>
      <c r="C194" s="7" t="s">
        <v>31</v>
      </c>
      <c r="D194" s="1" t="s">
        <v>157</v>
      </c>
      <c r="E194" s="2" t="s">
        <v>104</v>
      </c>
      <c r="F194" s="1">
        <v>6</v>
      </c>
      <c r="G194" s="1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</row>
    <row r="195" spans="1:85" ht="15.6">
      <c r="A195" s="1"/>
      <c r="B195" s="1"/>
      <c r="C195" s="7" t="s">
        <v>31</v>
      </c>
      <c r="D195" s="1" t="s">
        <v>168</v>
      </c>
      <c r="E195" s="2" t="s">
        <v>20</v>
      </c>
      <c r="F195" s="1">
        <v>9</v>
      </c>
      <c r="G195" s="1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</row>
    <row r="196" spans="1:85" ht="15.6">
      <c r="A196" s="1"/>
      <c r="B196" s="1"/>
      <c r="C196" s="7" t="s">
        <v>5</v>
      </c>
      <c r="D196" s="1" t="s">
        <v>170</v>
      </c>
      <c r="E196" s="2" t="s">
        <v>20</v>
      </c>
      <c r="F196" s="1">
        <v>9</v>
      </c>
      <c r="G196" s="1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</row>
    <row r="197" spans="1:85" ht="15.6">
      <c r="A197" s="1"/>
      <c r="B197" s="1"/>
      <c r="C197" s="7" t="s">
        <v>5</v>
      </c>
      <c r="D197" s="1" t="s">
        <v>171</v>
      </c>
      <c r="E197" s="2" t="s">
        <v>10</v>
      </c>
      <c r="F197" s="1">
        <v>12</v>
      </c>
      <c r="G197" s="1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</row>
    <row r="198" spans="1:85" ht="15.6">
      <c r="A198" s="1"/>
      <c r="B198" s="1"/>
      <c r="C198" s="6" t="s">
        <v>102</v>
      </c>
      <c r="D198" s="1" t="s">
        <v>17</v>
      </c>
      <c r="E198" s="2" t="s">
        <v>30</v>
      </c>
      <c r="F198" s="1">
        <v>4</v>
      </c>
      <c r="G198" s="1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</row>
    <row r="199" spans="1:85" ht="15.6">
      <c r="A199" s="1"/>
      <c r="B199" s="1"/>
      <c r="C199" s="1" t="s">
        <v>18</v>
      </c>
      <c r="D199" s="1" t="s">
        <v>115</v>
      </c>
      <c r="E199" s="2" t="s">
        <v>20</v>
      </c>
      <c r="F199" s="1">
        <v>9</v>
      </c>
      <c r="G199" s="1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</row>
    <row r="200" spans="1:85" ht="15.6">
      <c r="A200" s="1"/>
      <c r="B200" s="1"/>
      <c r="C200" s="6" t="s">
        <v>108</v>
      </c>
      <c r="D200" s="1" t="s">
        <v>109</v>
      </c>
      <c r="E200" s="2" t="s">
        <v>94</v>
      </c>
      <c r="F200" s="1">
        <v>35</v>
      </c>
      <c r="G200" s="1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</row>
    <row r="201" spans="1:85" ht="15.6">
      <c r="A201" s="1"/>
      <c r="B201" s="1"/>
      <c r="C201" s="1" t="s">
        <v>14</v>
      </c>
      <c r="D201" s="1" t="s">
        <v>176</v>
      </c>
      <c r="E201" s="2" t="s">
        <v>177</v>
      </c>
      <c r="F201" s="1">
        <v>27</v>
      </c>
      <c r="G201" s="1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</row>
    <row r="202" spans="1:85" s="8" customFormat="1" ht="15.6">
      <c r="A202" s="10" t="s">
        <v>178</v>
      </c>
      <c r="B202" s="10"/>
      <c r="C202" s="13" t="s">
        <v>174</v>
      </c>
      <c r="D202" s="10" t="s">
        <v>173</v>
      </c>
      <c r="E202" s="9" t="s">
        <v>13</v>
      </c>
      <c r="F202" s="10">
        <v>16</v>
      </c>
      <c r="G202" s="10">
        <f>SUM(F202:F203)*0.75</f>
        <v>32.25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</row>
    <row r="203" spans="1:85" ht="15.6">
      <c r="A203" s="1"/>
      <c r="B203" s="1"/>
      <c r="C203" s="1" t="s">
        <v>14</v>
      </c>
      <c r="D203" s="1" t="s">
        <v>176</v>
      </c>
      <c r="E203" s="2" t="s">
        <v>177</v>
      </c>
      <c r="F203" s="1">
        <v>27</v>
      </c>
      <c r="G203" s="1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</row>
    <row r="204" spans="1:85" s="14" customFormat="1" ht="20.25" customHeight="1">
      <c r="A204" s="20" t="s">
        <v>179</v>
      </c>
      <c r="B204" s="21"/>
      <c r="C204" s="22" t="s">
        <v>102</v>
      </c>
      <c r="D204" s="21" t="s">
        <v>17</v>
      </c>
      <c r="E204" s="21" t="s">
        <v>30</v>
      </c>
      <c r="F204" s="21">
        <v>4</v>
      </c>
      <c r="G204" s="21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</row>
    <row r="205" spans="1:85">
      <c r="A205" s="19"/>
      <c r="B205" s="19"/>
      <c r="C205" s="19" t="s">
        <v>103</v>
      </c>
      <c r="D205" s="19"/>
      <c r="E205" s="19" t="s">
        <v>104</v>
      </c>
      <c r="F205" s="19">
        <v>6</v>
      </c>
      <c r="G205" s="19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</row>
    <row r="206" spans="1:85">
      <c r="G206" s="19">
        <f>SUM(М!F16,М!F18,М!F19,М!F20,М!F21,М!F22,М!F23,М!F24)+20*0.75</f>
        <v>76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</row>
    <row r="207" spans="1:85">
      <c r="G207" s="19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</row>
    <row r="208" spans="1:85">
      <c r="G208" s="19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</row>
    <row r="209" spans="1:85">
      <c r="G209" s="19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</row>
    <row r="210" spans="1:85">
      <c r="G210" s="19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</row>
    <row r="211" spans="1:85">
      <c r="G211" s="19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</row>
    <row r="212" spans="1:85" ht="15.6">
      <c r="G212" s="1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</row>
    <row r="213" spans="1:85" ht="15.6">
      <c r="G213" s="1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</row>
    <row r="214" spans="1:85" ht="15.6">
      <c r="G214" s="1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</row>
    <row r="215" spans="1:85" ht="15.6">
      <c r="G215" s="1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</row>
    <row r="216" spans="1:85" ht="15.6">
      <c r="A216" s="1"/>
      <c r="B216" s="2"/>
      <c r="C216" s="1"/>
      <c r="D216" s="1"/>
      <c r="E216" s="1"/>
      <c r="F216" s="1"/>
      <c r="G216" s="1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</row>
    <row r="217" spans="1:85" ht="15.6">
      <c r="A217" s="1"/>
      <c r="B217" s="1"/>
      <c r="C217" s="1"/>
      <c r="D217" s="1"/>
      <c r="E217" s="1"/>
      <c r="F217" s="1"/>
      <c r="G217" s="1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</row>
    <row r="218" spans="1:85" ht="15.6">
      <c r="A218" s="1"/>
      <c r="B218" s="1"/>
      <c r="C218" s="1"/>
      <c r="D218" s="1"/>
      <c r="E218" s="1"/>
      <c r="F218" s="1"/>
      <c r="G218" s="1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</row>
    <row r="219" spans="1:85" ht="15.6">
      <c r="A219" s="1"/>
      <c r="B219" s="1"/>
      <c r="C219" s="1"/>
      <c r="D219" s="1"/>
      <c r="E219" s="1"/>
      <c r="F219" s="1"/>
      <c r="G219" s="1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</row>
    <row r="220" spans="1:85" ht="15.6">
      <c r="A220" s="1"/>
      <c r="B220" s="1"/>
      <c r="C220" s="1"/>
      <c r="D220" s="1"/>
      <c r="E220" s="1"/>
      <c r="F220" s="1"/>
      <c r="G220" s="1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</row>
    <row r="221" spans="1:85" ht="15.6">
      <c r="A221" s="1"/>
      <c r="B221" s="1"/>
      <c r="C221" s="1"/>
      <c r="D221" s="1"/>
      <c r="E221" s="1"/>
      <c r="F221" s="1"/>
      <c r="G221" s="1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</row>
    <row r="222" spans="1:85" ht="15.6">
      <c r="A222" s="1"/>
      <c r="B222" s="1"/>
      <c r="C222" s="1"/>
      <c r="D222" s="1"/>
      <c r="E222" s="1"/>
      <c r="F222" s="1"/>
      <c r="G222" s="1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</row>
    <row r="223" spans="1:85" ht="15.6">
      <c r="A223" s="1"/>
      <c r="B223" s="1"/>
      <c r="C223" s="1"/>
      <c r="D223" s="1"/>
      <c r="E223" s="1"/>
      <c r="F223" s="1"/>
      <c r="G223" s="1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</row>
    <row r="224" spans="1:85" ht="15.6">
      <c r="A224" s="1"/>
      <c r="B224" s="1"/>
      <c r="C224" s="1"/>
      <c r="D224" s="1"/>
      <c r="E224" s="1"/>
      <c r="F224" s="1"/>
      <c r="G22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</vt:lpstr>
      <vt:lpstr>Ж</vt:lpstr>
      <vt:lpstr>Техстраница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Elir</dc:creator>
  <cp:lastModifiedBy>Andrey</cp:lastModifiedBy>
  <dcterms:created xsi:type="dcterms:W3CDTF">2015-06-05T18:19:34Z</dcterms:created>
  <dcterms:modified xsi:type="dcterms:W3CDTF">2020-12-24T11:10:31Z</dcterms:modified>
</cp:coreProperties>
</file>